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ublic_debt\Share\Data_for_Webpage\3. Hashvetvutyunner_yev_vijakagrutyun\3.5 Karavarutyan partqi gcov katarvac gorcarnutyunner\2024\I_half\"/>
    </mc:Choice>
  </mc:AlternateContent>
  <bookViews>
    <workbookView xWindow="0" yWindow="0" windowWidth="28800" windowHeight="11730" tabRatio="681"/>
  </bookViews>
  <sheets>
    <sheet name="Payments_on_External_Loans" sheetId="7" r:id="rId1"/>
    <sheet name="Disbursements from Ext. loans" sheetId="6" r:id="rId2"/>
    <sheet name="Paymenst_on_Eurobonds" sheetId="2" r:id="rId3"/>
    <sheet name="Allocations of Gov.t.securities" sheetId="4" r:id="rId4"/>
    <sheet name="Payments on Gov. tr.securities" sheetId="3" r:id="rId5"/>
  </sheets>
  <definedNames>
    <definedName name="_xlnm.Print_Area" localSheetId="3">#REF!</definedName>
    <definedName name="_xlnm.Print_Area" localSheetId="2">#REF!</definedName>
    <definedName name="_xlnm.Print_Area" localSheetId="4">#REF!</definedName>
    <definedName name="_xlnm.Print_Area">#REF!</definedName>
    <definedName name="vlom" localSheetId="2">#REF!</definedName>
    <definedName name="vlom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" l="1"/>
  <c r="H9" i="2"/>
  <c r="H10" i="2" s="1"/>
  <c r="G8" i="2"/>
  <c r="G9" i="2"/>
  <c r="H7" i="2"/>
  <c r="G7" i="2"/>
  <c r="G10" i="2"/>
  <c r="C10" i="2"/>
  <c r="D10" i="2"/>
  <c r="G262" i="7"/>
  <c r="F262" i="7"/>
  <c r="E262" i="7"/>
  <c r="D262" i="7"/>
  <c r="G260" i="7"/>
  <c r="F260" i="7"/>
  <c r="E260" i="7"/>
  <c r="D260" i="7"/>
  <c r="G258" i="7"/>
  <c r="F258" i="7"/>
  <c r="E258" i="7"/>
  <c r="D258" i="7"/>
  <c r="G256" i="7"/>
  <c r="F256" i="7"/>
  <c r="E256" i="7"/>
  <c r="D256" i="7"/>
  <c r="G254" i="7"/>
  <c r="F254" i="7"/>
  <c r="E254" i="7"/>
  <c r="D254" i="7"/>
  <c r="G252" i="7"/>
  <c r="F252" i="7"/>
  <c r="E252" i="7"/>
  <c r="D252" i="7"/>
  <c r="G248" i="7"/>
  <c r="F248" i="7"/>
  <c r="E248" i="7"/>
  <c r="D248" i="7"/>
  <c r="G244" i="7"/>
  <c r="F244" i="7"/>
  <c r="E244" i="7"/>
  <c r="D244" i="7"/>
  <c r="G238" i="7"/>
  <c r="F238" i="7"/>
  <c r="E238" i="7"/>
  <c r="D238" i="7"/>
  <c r="G234" i="7"/>
  <c r="F234" i="7"/>
  <c r="E234" i="7"/>
  <c r="D234" i="7"/>
  <c r="G211" i="7"/>
  <c r="F211" i="7"/>
  <c r="E211" i="7"/>
  <c r="D211" i="7"/>
  <c r="G209" i="7"/>
  <c r="F209" i="7"/>
  <c r="E209" i="7"/>
  <c r="D209" i="7"/>
  <c r="G205" i="7"/>
  <c r="F205" i="7"/>
  <c r="E205" i="7"/>
  <c r="D205" i="7"/>
  <c r="G199" i="7"/>
  <c r="F199" i="7"/>
  <c r="E199" i="7"/>
  <c r="D199" i="7"/>
  <c r="G176" i="7"/>
  <c r="F176" i="7"/>
  <c r="E176" i="7"/>
  <c r="D176" i="7"/>
  <c r="G169" i="7"/>
  <c r="F169" i="7"/>
  <c r="E169" i="7"/>
  <c r="D169" i="7"/>
  <c r="G161" i="7"/>
  <c r="F161" i="7"/>
  <c r="E161" i="7"/>
  <c r="D161" i="7"/>
  <c r="G129" i="7"/>
  <c r="F129" i="7"/>
  <c r="E129" i="7"/>
  <c r="D129" i="7"/>
  <c r="G115" i="7"/>
  <c r="F115" i="7"/>
  <c r="E115" i="7"/>
  <c r="D115" i="7"/>
  <c r="G48" i="7"/>
  <c r="F48" i="7"/>
  <c r="E48" i="7"/>
  <c r="D48" i="7"/>
  <c r="G10" i="7"/>
  <c r="F10" i="7"/>
  <c r="E10" i="7"/>
  <c r="D10" i="7"/>
  <c r="G8" i="7"/>
  <c r="F8" i="7"/>
  <c r="E8" i="7"/>
  <c r="D8" i="7"/>
  <c r="E266" i="7" l="1"/>
  <c r="G266" i="7"/>
  <c r="D266" i="7"/>
  <c r="F266" i="7"/>
  <c r="E31" i="4"/>
  <c r="F31" i="4"/>
  <c r="F18" i="4"/>
  <c r="E18" i="4"/>
  <c r="E13" i="4"/>
  <c r="F13" i="4"/>
  <c r="F7" i="4"/>
  <c r="E7" i="4"/>
  <c r="F8" i="3"/>
  <c r="G37" i="3" l="1"/>
  <c r="F37" i="3"/>
  <c r="E37" i="3"/>
  <c r="G30" i="3"/>
  <c r="F30" i="3"/>
  <c r="E30" i="3"/>
  <c r="G21" i="3"/>
  <c r="F21" i="3"/>
  <c r="E21" i="3"/>
  <c r="G8" i="3"/>
  <c r="E8" i="3"/>
  <c r="E50" i="4" l="1"/>
  <c r="F50" i="4"/>
  <c r="F98" i="3"/>
  <c r="E98" i="3"/>
  <c r="G98" i="3" l="1"/>
</calcChain>
</file>

<file path=xl/sharedStrings.xml><?xml version="1.0" encoding="utf-8"?>
<sst xmlns="http://schemas.openxmlformats.org/spreadsheetml/2006/main" count="963" uniqueCount="431">
  <si>
    <t>TOTAL</t>
  </si>
  <si>
    <t>Renovation of the Gabriel Sundukyan National Theatre</t>
  </si>
  <si>
    <t>Erste Bank AG</t>
  </si>
  <si>
    <t>Renovation of the Aram Khachaturian Philharmonic Concert Hall</t>
  </si>
  <si>
    <t>Renovation of the Aram Khachaturian Philharmonic Concert Hall (Advance)</t>
  </si>
  <si>
    <t>Erste Bank (Austria)</t>
  </si>
  <si>
    <t>III</t>
  </si>
  <si>
    <t xml:space="preserve">Technical Re-equipment of the Opera and Ballet National Academic Theatre and Philharmonic Concert Hall </t>
  </si>
  <si>
    <t>Raiffeisen Bank International AG</t>
  </si>
  <si>
    <t>Raiffeisen Bank International AG (Austria)</t>
  </si>
  <si>
    <t>II</t>
  </si>
  <si>
    <t>Cyclotron Project</t>
  </si>
  <si>
    <t>KBC Bank</t>
  </si>
  <si>
    <t>KBC BANK NV (Belgium)</t>
  </si>
  <si>
    <t>I</t>
  </si>
  <si>
    <t>of which</t>
  </si>
  <si>
    <t>Commercial Banks</t>
  </si>
  <si>
    <t>Customs Management, Technology and Equipment Modernization Project</t>
  </si>
  <si>
    <t xml:space="preserve">Export-Import Bank of China </t>
  </si>
  <si>
    <t xml:space="preserve">The Export-Import Bank of China </t>
  </si>
  <si>
    <t>VII</t>
  </si>
  <si>
    <t>Arpa-Sevan Tunnel Rehabilitation</t>
  </si>
  <si>
    <t>Abu-Dhaby Fund for Development</t>
  </si>
  <si>
    <t>Abu-Dhabi Fund for Development</t>
  </si>
  <si>
    <t>VI</t>
  </si>
  <si>
    <t>Yerevan Combined Cycle Co-Generation Power Plant</t>
  </si>
  <si>
    <t>Japan</t>
  </si>
  <si>
    <t>Electricity Transmission (II Tranche)</t>
  </si>
  <si>
    <t>Electricity Transmission (I Tranche)</t>
  </si>
  <si>
    <t>Japan (JICA)</t>
  </si>
  <si>
    <t>V</t>
  </si>
  <si>
    <t>15 mln. USD (1997)</t>
  </si>
  <si>
    <t>USA</t>
  </si>
  <si>
    <t>15 mln. USD (1996)</t>
  </si>
  <si>
    <t>15 mln. USD (1995)</t>
  </si>
  <si>
    <t>IV</t>
  </si>
  <si>
    <t>Budget Support (Cofinancing Development Policy IV)</t>
  </si>
  <si>
    <t>France</t>
  </si>
  <si>
    <t>Vedi Reservoir Construction</t>
  </si>
  <si>
    <t>Yerevan Water Sector and Wastewater Improvement</t>
  </si>
  <si>
    <t xml:space="preserve">Electricity </t>
  </si>
  <si>
    <t>Purchase of Weaponry II</t>
  </si>
  <si>
    <t>Russia</t>
  </si>
  <si>
    <t>Purchase of Weaponry I</t>
  </si>
  <si>
    <t xml:space="preserve">Rehabilitation of Armenian Nuclear Plant </t>
  </si>
  <si>
    <t xml:space="preserve">Russian Federation </t>
  </si>
  <si>
    <t>Policy based Loan (PBL) multisectoral (budget support)</t>
  </si>
  <si>
    <t>Germany-KfW</t>
  </si>
  <si>
    <t>Policy based Loan (PBL) Environment Protection</t>
  </si>
  <si>
    <t>Akhouryan River`s Water Resources Management, II Phase</t>
  </si>
  <si>
    <t>Akhouryan River`s Water Resources Management, I Phase</t>
  </si>
  <si>
    <t>Caucasus Electric Transmission Network III (Project Phase 2)</t>
  </si>
  <si>
    <t>Caucasus Electric Transmission Network I (Project Phase 1) - II Tranche</t>
  </si>
  <si>
    <t>Caucasus Electric Transmission Network I (Project Phase 1) - I Tranche</t>
  </si>
  <si>
    <t>Rehabilitation of Vorotan Hydropower Cascade II</t>
  </si>
  <si>
    <t>Rehabilitation of Vorotan Hydropower Cascade I (Tranche II)</t>
  </si>
  <si>
    <t>Rehabilitation of Vorotan Hydropower Cascade I (Tranche I)</t>
  </si>
  <si>
    <t>High voltage (Gyumry II Substation - Tranche II)</t>
  </si>
  <si>
    <t>High voltage (Gyumry II Substation - Tranche I)</t>
  </si>
  <si>
    <t>Deposit Guaranty System</t>
  </si>
  <si>
    <t>Municipal Infrastructure Development II Project - Phase III (Lory - Shirak - Armavir)</t>
  </si>
  <si>
    <t>Municipal Infrastructure Development II Project - Phase II (Lory - Shirak)</t>
  </si>
  <si>
    <t>Municipal Infrastructure Development II Project - Phase I (Lory - Shirak)</t>
  </si>
  <si>
    <t>Municipal Infrastructure Development Project - Phase II (Armavir)</t>
  </si>
  <si>
    <t>Municipal Infrastructure Development Project - Phase I (Armavir)</t>
  </si>
  <si>
    <t>High Voltage  (II Tranche)</t>
  </si>
  <si>
    <t>High Voltage (I Tranche)</t>
  </si>
  <si>
    <t>Rehabilitation of Sevan-Hrazdan Hydropower Cascade (II Tranche)</t>
  </si>
  <si>
    <t>Rehabilitation of Sevan-Hrazdan Hydropower Cascade (I Tranche)</t>
  </si>
  <si>
    <t>Germany (KfW)</t>
  </si>
  <si>
    <t>Bilateral Creditors</t>
  </si>
  <si>
    <t>Financial Credit</t>
  </si>
  <si>
    <t>EDB (EFSD)</t>
  </si>
  <si>
    <t>Irrigation System Modernization</t>
  </si>
  <si>
    <t>North-South Road Corridor Programm - Project IV</t>
  </si>
  <si>
    <t>Eurasian Development Bank</t>
  </si>
  <si>
    <t>X</t>
  </si>
  <si>
    <t>Macro-Financial Assistance (II Tranche)</t>
  </si>
  <si>
    <t>EU</t>
  </si>
  <si>
    <t>Macro-Financial Assistance (I Tranche)</t>
  </si>
  <si>
    <t>European Union</t>
  </si>
  <si>
    <t>IX</t>
  </si>
  <si>
    <t>Stand By Arrangement 2020</t>
  </si>
  <si>
    <t>IMF</t>
  </si>
  <si>
    <t>International Monetary Fund</t>
  </si>
  <si>
    <t>VIII</t>
  </si>
  <si>
    <t>Human Development Enhancement</t>
  </si>
  <si>
    <t>ADB/OCR</t>
  </si>
  <si>
    <t>Public Efficiency and Financial Markets II</t>
  </si>
  <si>
    <t>Public Efficiency and Financial Markets - Subprogram II</t>
  </si>
  <si>
    <t>Public Efficiency and Financial Markets - Subprogram I</t>
  </si>
  <si>
    <t>Infrastructure Sustainability Support, Phase 2</t>
  </si>
  <si>
    <t>*Armenia-Georgia Border Regional Road (M6 Vanadzor-Bagratashen) Improvement</t>
  </si>
  <si>
    <t>Sustainable Urban Development Investment Programm - Project II</t>
  </si>
  <si>
    <t>ADB/ADF</t>
  </si>
  <si>
    <t>Women`s Entrepreneurship Support Sector Development</t>
  </si>
  <si>
    <t>Water Supply and Sanitation (Additional Financing)</t>
  </si>
  <si>
    <t>Sustainable Urban Development Investment Programm - Project I</t>
  </si>
  <si>
    <t>North-South Road Corridor Investment Programm - Project II</t>
  </si>
  <si>
    <t>North-South Road Corridor Investment Programm - Project I</t>
  </si>
  <si>
    <t>Crisis Recovery Support II</t>
  </si>
  <si>
    <t>Crisis Recovery Support I</t>
  </si>
  <si>
    <t>Rural Road (Suplementary)</t>
  </si>
  <si>
    <t>Water Supply and Sanitation</t>
  </si>
  <si>
    <t>Rural Road</t>
  </si>
  <si>
    <t xml:space="preserve">Asian Development Bank </t>
  </si>
  <si>
    <t xml:space="preserve">Infrastructure and Rural Finance Support Programme  </t>
  </si>
  <si>
    <t>OFID</t>
  </si>
  <si>
    <t>Rural Assets Creation</t>
  </si>
  <si>
    <t>Farmer Market Access</t>
  </si>
  <si>
    <t>Productive Infrastructure Rehabilitation</t>
  </si>
  <si>
    <t>Rural Areas Economic Development</t>
  </si>
  <si>
    <t xml:space="preserve">OPEC Fund for International Development </t>
  </si>
  <si>
    <t>IFAD</t>
  </si>
  <si>
    <t>Agricultural Services</t>
  </si>
  <si>
    <t>North-West Agricultural Services</t>
  </si>
  <si>
    <t>Irrigation Rehabilitation</t>
  </si>
  <si>
    <t xml:space="preserve">International Fund for Agricultural Development </t>
  </si>
  <si>
    <t>Yerevan Solid Waste - Phase I</t>
  </si>
  <si>
    <t>EIB</t>
  </si>
  <si>
    <t>Caucasus Transmission Network</t>
  </si>
  <si>
    <t>North-South Road Corridor (Other Tranches)</t>
  </si>
  <si>
    <t>North-South Road Corridor (III Tranche)</t>
  </si>
  <si>
    <t>North-South Road Corridor (II Tranche)</t>
  </si>
  <si>
    <t>North-South Road Corridor (I Tranche)</t>
  </si>
  <si>
    <t>Water Sector Communal Infrastructure</t>
  </si>
  <si>
    <t>Yerevan Water Supply Improvement (Other Tranches)</t>
  </si>
  <si>
    <t>Yerevan Water Supply Improvement  (I Tranche)</t>
  </si>
  <si>
    <t>Yerevan Metro Rehabilitation II (Other Tranches)</t>
  </si>
  <si>
    <t>Yerevan Metro Rehabilitation II (I Tranche)</t>
  </si>
  <si>
    <t>Armenia M6 Interstate Road (III Tranche)</t>
  </si>
  <si>
    <t>Armenia M6 Interstate Road (II Tranche)</t>
  </si>
  <si>
    <t>Armenia M6 Interstate Road (I Tranche)</t>
  </si>
  <si>
    <t>Border Crossing and Infrastructure (VI Tranche)</t>
  </si>
  <si>
    <t>Border Crossing and Infrastructure (V Tranche)</t>
  </si>
  <si>
    <t>Border Crossing and Infrastructure (IV Tranche)</t>
  </si>
  <si>
    <t>Border Crossing and Infrastructure (III Tranche)</t>
  </si>
  <si>
    <t>Border Crossing and Infrastructure (II Tranche)</t>
  </si>
  <si>
    <t>Border Crossing and Infrastructure (I Tranche)</t>
  </si>
  <si>
    <t>Armenian Small Municipalities Water (III Tranche)</t>
  </si>
  <si>
    <t>Armenian Small Municipalities Water (II Tranche)</t>
  </si>
  <si>
    <t>Armenian Small Municipalities Water (I Tranche)</t>
  </si>
  <si>
    <t>Yerevan Metro Rehabilitation  (II Tranche)</t>
  </si>
  <si>
    <t>Yerevan Metro Rehabilitation  (I Tranche)</t>
  </si>
  <si>
    <t xml:space="preserve">European Investment Bank </t>
  </si>
  <si>
    <t>Meghri Border Crossing</t>
  </si>
  <si>
    <t>EBRD</t>
  </si>
  <si>
    <t>Kotayk and Gegharkunik Solid Waste Management (Tranche B)</t>
  </si>
  <si>
    <t>Kotayk and Gegharkunik Solid Waste Management (Tranche A)</t>
  </si>
  <si>
    <t>Gyumri Urban Roads</t>
  </si>
  <si>
    <t>Yerevan Street Lighting</t>
  </si>
  <si>
    <t>Yerevan Solid Waste (II Tranche)</t>
  </si>
  <si>
    <t>Yerevan Solid Waste (I Tranche)</t>
  </si>
  <si>
    <t>Northern Corridor Modernization</t>
  </si>
  <si>
    <t>Yerevan Water Supply Improvement</t>
  </si>
  <si>
    <t>Yerevan Metro Rehabilitation II</t>
  </si>
  <si>
    <t>Armenian Small Municipalities Water</t>
  </si>
  <si>
    <t>Yerevan Metro Rehabilitation</t>
  </si>
  <si>
    <t>European Bank for Reconstruction and Development</t>
  </si>
  <si>
    <t>Community Agriculture Resource Management and Competitiveness II (Tranche I)</t>
  </si>
  <si>
    <t>IDA</t>
  </si>
  <si>
    <t>Community Agriculture Resource Management and Competitiveness II (Tranche II)</t>
  </si>
  <si>
    <t>Social Protection Administration II</t>
  </si>
  <si>
    <t xml:space="preserve">Education Improvement </t>
  </si>
  <si>
    <t>Development Policy I</t>
  </si>
  <si>
    <t>Disease Prevention and Control</t>
  </si>
  <si>
    <t>Tax Administration Modernization</t>
  </si>
  <si>
    <t>Social Investment Fund III (III Additional Financing)</t>
  </si>
  <si>
    <t>Development Policy Operation III</t>
  </si>
  <si>
    <t>Community Agriculture Resource Management and Competitiveness</t>
  </si>
  <si>
    <t>Development Policy Operation II</t>
  </si>
  <si>
    <t>Development Policy Operation I</t>
  </si>
  <si>
    <t>Education Quality &amp; Relevance II</t>
  </si>
  <si>
    <t>Lifeline Roads Improvement</t>
  </si>
  <si>
    <t>Social Investment Fund III (Additional Financing)</t>
  </si>
  <si>
    <t>Rural Enterprise and Small-Scale Commercial Agriculture Development (Additional Financing)</t>
  </si>
  <si>
    <t>Municipal Water and Wastewater (Additional Financing)</t>
  </si>
  <si>
    <t>Poverty Reduction Support IV</t>
  </si>
  <si>
    <t>Health System Modernization II</t>
  </si>
  <si>
    <t>Poverty Reduction Support III</t>
  </si>
  <si>
    <t>Judical Reform II</t>
  </si>
  <si>
    <t>Social Investment Fund III</t>
  </si>
  <si>
    <t>Avian Influenza Preparedness</t>
  </si>
  <si>
    <t>Renewable Energy</t>
  </si>
  <si>
    <t>Poverty Reduction Support II</t>
  </si>
  <si>
    <t>Urban Heating</t>
  </si>
  <si>
    <t>Rural Enterprise and Small-Scale Commercial Agriculture Development</t>
  </si>
  <si>
    <t>Yerevan Water &amp; Wastewater</t>
  </si>
  <si>
    <t>Poverty Reduction Support I</t>
  </si>
  <si>
    <t>Irrigation Dam Safety II</t>
  </si>
  <si>
    <t>Social Protection Administration</t>
  </si>
  <si>
    <t>Health System Modernization</t>
  </si>
  <si>
    <t xml:space="preserve">Municipal Water and Wastewater </t>
  </si>
  <si>
    <t>Public Sector Modernization</t>
  </si>
  <si>
    <t>Education Quality &amp; Relevance</t>
  </si>
  <si>
    <t>Structural Adjustment Credit V (SAC V)</t>
  </si>
  <si>
    <t>Natural Resources Management and Poverty Reduction</t>
  </si>
  <si>
    <t xml:space="preserve">Foreign Invest and Export Facilitation </t>
  </si>
  <si>
    <t>Enterprise Incubator</t>
  </si>
  <si>
    <t>Irrigation Development (Additional Financing)</t>
  </si>
  <si>
    <t>Irrigation Development</t>
  </si>
  <si>
    <t>Structural Adjustment Credit IV (SAC IV)</t>
  </si>
  <si>
    <t>Judical Reform</t>
  </si>
  <si>
    <t>Transport</t>
  </si>
  <si>
    <t>Social Investment Fund II</t>
  </si>
  <si>
    <t>Irrigation Dam Safety</t>
  </si>
  <si>
    <t>Electricity Transmission</t>
  </si>
  <si>
    <t>Structural Adjustment Credit III (SAC III)</t>
  </si>
  <si>
    <t>Title Registration</t>
  </si>
  <si>
    <t>Municipal Development</t>
  </si>
  <si>
    <t>Agricultural Reform Support (Additional Financing)</t>
  </si>
  <si>
    <t>Agricultural Reform Support</t>
  </si>
  <si>
    <t>Education Training &amp; MGMNT</t>
  </si>
  <si>
    <t>Structural Adjustment Technical Assistance Credit II (SATAC II)</t>
  </si>
  <si>
    <t>Structural Adjustment Credit II (SAC II)</t>
  </si>
  <si>
    <t>Health Financing &amp; Primary Health</t>
  </si>
  <si>
    <t>Enterprise Development</t>
  </si>
  <si>
    <t>Structural Adjustment Technical Assistance Credit I (SATAC I)</t>
  </si>
  <si>
    <t>Structural Adjustment Credit I (SAC I)</t>
  </si>
  <si>
    <t>Social Investment Fund I</t>
  </si>
  <si>
    <t>Highway Project II</t>
  </si>
  <si>
    <t>Highway Project I</t>
  </si>
  <si>
    <t>Rehabilitation Loan</t>
  </si>
  <si>
    <t xml:space="preserve">Irrigation Rehabilitation </t>
  </si>
  <si>
    <t>Power Maintenance</t>
  </si>
  <si>
    <t>Earthquake Zone Reconstruction</t>
  </si>
  <si>
    <t>International Development Association</t>
  </si>
  <si>
    <t>IBRD</t>
  </si>
  <si>
    <t>Social Investment and Local Development (Additional Financing)</t>
  </si>
  <si>
    <t>Economic, Fiscal and Public Sector Governance Development Policy</t>
  </si>
  <si>
    <t>Lifeline Road Network Improvement (Second Additional Financing)</t>
  </si>
  <si>
    <t>Irrigation System Enhancement (Additional Financing)</t>
  </si>
  <si>
    <t>Development Policy IV</t>
  </si>
  <si>
    <t>Power Sector Financial Recovery</t>
  </si>
  <si>
    <t>Local Economy &amp; Infrastructure Development</t>
  </si>
  <si>
    <t>Development Policy III</t>
  </si>
  <si>
    <t>Public Sector Modernization III</t>
  </si>
  <si>
    <t>Lifeline Road Network Improvement (Additional Financing)</t>
  </si>
  <si>
    <t>Electricity Transmission Network Improvement</t>
  </si>
  <si>
    <t>Social Investment and Local Development</t>
  </si>
  <si>
    <t>Development Policy II</t>
  </si>
  <si>
    <t>Trade Promotion &amp; Quality Infrastructure</t>
  </si>
  <si>
    <t>Electricity Supply Reliability (Additional Financing)</t>
  </si>
  <si>
    <t>Community Agriculture Resource Management and Competitiveness II</t>
  </si>
  <si>
    <t>Irrigation System Enhancement</t>
  </si>
  <si>
    <t>Lifeline Road Network Improvement</t>
  </si>
  <si>
    <t>Municipal Water</t>
  </si>
  <si>
    <t>Irrigation Rehabilitation Emergency (Additional Financing)</t>
  </si>
  <si>
    <t>Electricity Supply Reliability</t>
  </si>
  <si>
    <t>Health System Modernization II (Additional Financing)</t>
  </si>
  <si>
    <t>Armenia E-society and Innovation for Competitiveness</t>
  </si>
  <si>
    <t>Lifeline Roads Improvements (Second Additional Financing)</t>
  </si>
  <si>
    <t>Public Sector Modernization II</t>
  </si>
  <si>
    <t>Social Protection Administration (Additional Financing)</t>
  </si>
  <si>
    <t>Social Investment Fund III (Second Additional Financing)</t>
  </si>
  <si>
    <t>Irrigation Rehabilitation Emergency</t>
  </si>
  <si>
    <t>Lifeline Roads Improvements (Additional Financing)</t>
  </si>
  <si>
    <t>International Bank for Reconstruction and Development</t>
  </si>
  <si>
    <t>Multilateral Creditors</t>
  </si>
  <si>
    <t>AMD, thousand</t>
  </si>
  <si>
    <t>USD</t>
  </si>
  <si>
    <t>Principal Payments</t>
  </si>
  <si>
    <t>Interest Payments</t>
  </si>
  <si>
    <t>Loan / Credit</t>
  </si>
  <si>
    <t>Creditor</t>
  </si>
  <si>
    <t>No</t>
  </si>
  <si>
    <t>REPORT</t>
  </si>
  <si>
    <t xml:space="preserve">Eurobonds - US$ 750 mln 3.60% due 2031 </t>
  </si>
  <si>
    <t>Eurobonds - US$ 500 mln 3.95% due 2029</t>
  </si>
  <si>
    <t>Eurobonds - US$ 500 mln 7.15% due 2025</t>
  </si>
  <si>
    <t>thousand AMD</t>
  </si>
  <si>
    <t>Total Payments</t>
  </si>
  <si>
    <t>Redemption / Buyback</t>
  </si>
  <si>
    <t>Interest Payments (coupons and other charges)</t>
  </si>
  <si>
    <t>Eurobonds</t>
  </si>
  <si>
    <t>AMD, thousands</t>
  </si>
  <si>
    <t>Type of security and ISIN</t>
  </si>
  <si>
    <t>Interest (coupon and other payments)</t>
  </si>
  <si>
    <t>Redemption / buyback</t>
  </si>
  <si>
    <t>Total payments</t>
  </si>
  <si>
    <t>Long-Term Coupon Bonds</t>
  </si>
  <si>
    <t>AMGB</t>
  </si>
  <si>
    <t>20</t>
  </si>
  <si>
    <t>072287</t>
  </si>
  <si>
    <t>172327</t>
  </si>
  <si>
    <t>30</t>
  </si>
  <si>
    <t>163472</t>
  </si>
  <si>
    <t>Medium-Term Coupon Notes</t>
  </si>
  <si>
    <t>AMGN</t>
  </si>
  <si>
    <t>60</t>
  </si>
  <si>
    <t>36</t>
  </si>
  <si>
    <t>Short-Term Bills</t>
  </si>
  <si>
    <t>AMGT</t>
  </si>
  <si>
    <t>Saving Coupon Bonds</t>
  </si>
  <si>
    <t>AMGS</t>
  </si>
  <si>
    <t>02</t>
  </si>
  <si>
    <t>04</t>
  </si>
  <si>
    <t>08</t>
  </si>
  <si>
    <t>08A247</t>
  </si>
  <si>
    <t>164242</t>
  </si>
  <si>
    <t>167245</t>
  </si>
  <si>
    <t>191245</t>
  </si>
  <si>
    <t>12</t>
  </si>
  <si>
    <t>16B248</t>
  </si>
  <si>
    <t>016244</t>
  </si>
  <si>
    <t>019248</t>
  </si>
  <si>
    <t>053247</t>
  </si>
  <si>
    <t>28C241</t>
  </si>
  <si>
    <t>Allocation</t>
  </si>
  <si>
    <t>Proceeds from allocation</t>
  </si>
  <si>
    <t>11</t>
  </si>
  <si>
    <t>042246</t>
  </si>
  <si>
    <t>183248</t>
  </si>
  <si>
    <t>042257</t>
  </si>
  <si>
    <t>183259</t>
  </si>
  <si>
    <t>Creditor / Loan, Credit</t>
  </si>
  <si>
    <t>North-South Road Corridor Investment Programm - Project III</t>
  </si>
  <si>
    <t>Eurasian Development Bank (as adiministrator of Eurasian Fund for Stabilization and Development)</t>
  </si>
  <si>
    <t>Disease Prevention and Control (Additional Financing)</t>
  </si>
  <si>
    <t>Public Sector Modernization IV</t>
  </si>
  <si>
    <t>Additional Financing for the Educaton Improvement Project</t>
  </si>
  <si>
    <t>Yerevan Bus</t>
  </si>
  <si>
    <t xml:space="preserve">Power Transmission Rehabilitation </t>
  </si>
  <si>
    <t>Seismic Safety Improvement</t>
  </si>
  <si>
    <t>Budget Support (Cofinancing Fiscal Sustatinability and Financial Markets Development Program)</t>
  </si>
  <si>
    <t>29A332</t>
  </si>
  <si>
    <t>294276</t>
  </si>
  <si>
    <t>294251</t>
  </si>
  <si>
    <t>151249</t>
  </si>
  <si>
    <t>052249</t>
  </si>
  <si>
    <t>043248</t>
  </si>
  <si>
    <t>24B259</t>
  </si>
  <si>
    <t>29C247</t>
  </si>
  <si>
    <t>29C256</t>
  </si>
  <si>
    <t>212249</t>
  </si>
  <si>
    <t>212252</t>
  </si>
  <si>
    <t>212264</t>
  </si>
  <si>
    <t>303246</t>
  </si>
  <si>
    <t>303261</t>
  </si>
  <si>
    <t>035240</t>
  </si>
  <si>
    <t>035251</t>
  </si>
  <si>
    <t>076244</t>
  </si>
  <si>
    <t>076255</t>
  </si>
  <si>
    <t>197248</t>
  </si>
  <si>
    <t>197259</t>
  </si>
  <si>
    <t>019244</t>
  </si>
  <si>
    <t>019255</t>
  </si>
  <si>
    <t>18A244</t>
  </si>
  <si>
    <t>18A253</t>
  </si>
  <si>
    <t>24B240</t>
  </si>
  <si>
    <t>31</t>
  </si>
  <si>
    <t>29A504</t>
  </si>
  <si>
    <t>29A522</t>
  </si>
  <si>
    <t>294284</t>
  </si>
  <si>
    <t>294269</t>
  </si>
  <si>
    <t>014249</t>
  </si>
  <si>
    <t>135242</t>
  </si>
  <si>
    <t>036242</t>
  </si>
  <si>
    <t>303259</t>
  </si>
  <si>
    <t>115244</t>
  </si>
  <si>
    <t>115257</t>
  </si>
  <si>
    <t>30C230</t>
  </si>
  <si>
    <t>306249</t>
  </si>
  <si>
    <t>306264</t>
  </si>
  <si>
    <t>29A250</t>
  </si>
  <si>
    <t>29A276</t>
  </si>
  <si>
    <t>29A292</t>
  </si>
  <si>
    <t>29A316</t>
  </si>
  <si>
    <t>29A366</t>
  </si>
  <si>
    <t>29A374</t>
  </si>
  <si>
    <t>294244</t>
  </si>
  <si>
    <t>294243</t>
  </si>
  <si>
    <t>294250</t>
  </si>
  <si>
    <t>294268</t>
  </si>
  <si>
    <t>Green, Resilient and Inclusive Development Policy Loan</t>
  </si>
  <si>
    <t>North-South Road Corridor (IV Tranche)</t>
  </si>
  <si>
    <t>*Capitalization - loan charges (interest and commitment charges) are financed by loan proceeds and treated as disbursement</t>
  </si>
  <si>
    <t>on principal (buyback) and interest payments of Government Treasury Securities from the RA State Budget in January-June 2024</t>
  </si>
  <si>
    <t>115269</t>
  </si>
  <si>
    <t>306252</t>
  </si>
  <si>
    <t>222240</t>
  </si>
  <si>
    <t>228245</t>
  </si>
  <si>
    <t>228258</t>
  </si>
  <si>
    <t>228260</t>
  </si>
  <si>
    <t>283242</t>
  </si>
  <si>
    <t>289247</t>
  </si>
  <si>
    <t>289250</t>
  </si>
  <si>
    <t>289262</t>
  </si>
  <si>
    <t>075242</t>
  </si>
  <si>
    <t>07B244</t>
  </si>
  <si>
    <t>07B252</t>
  </si>
  <si>
    <t>07B262</t>
  </si>
  <si>
    <t>266247</t>
  </si>
  <si>
    <t>26C242</t>
  </si>
  <si>
    <t>26C250</t>
  </si>
  <si>
    <t>26C260</t>
  </si>
  <si>
    <t>098244</t>
  </si>
  <si>
    <t>092252</t>
  </si>
  <si>
    <t>092266</t>
  </si>
  <si>
    <t>092278</t>
  </si>
  <si>
    <t>on Armenian Government Treasury Securities' allocations and proceeds from them in January-June 2024</t>
  </si>
  <si>
    <t>294277</t>
  </si>
  <si>
    <t>294292</t>
  </si>
  <si>
    <t>032258</t>
  </si>
  <si>
    <t>033256</t>
  </si>
  <si>
    <t>313252</t>
  </si>
  <si>
    <t>055259</t>
  </si>
  <si>
    <t>128247</t>
  </si>
  <si>
    <t>029247</t>
  </si>
  <si>
    <t>309243</t>
  </si>
  <si>
    <t>04B248</t>
  </si>
  <si>
    <t>131258</t>
  </si>
  <si>
    <t>02C240</t>
  </si>
  <si>
    <t>026250</t>
  </si>
  <si>
    <t>02A241</t>
  </si>
  <si>
    <t>024255</t>
  </si>
  <si>
    <t>024269</t>
  </si>
  <si>
    <t>024271</t>
  </si>
  <si>
    <t>24B243</t>
  </si>
  <si>
    <t>245256</t>
  </si>
  <si>
    <t>245260</t>
  </si>
  <si>
    <t>245272</t>
  </si>
  <si>
    <t>on disbursements of loans and credits provided by multilateral and bilateral creditors and commercial banks to the Armenian Government in the first half of 2024</t>
  </si>
  <si>
    <t>Yerevan Water Supply Improvement (II Tranches)</t>
  </si>
  <si>
    <t>Water Sector Communal Infrastructure (III Tranche)</t>
  </si>
  <si>
    <t>Seismic Safety Improvement (Additional Financing)</t>
  </si>
  <si>
    <t>on principal and interest payments of loans and credits provided by multilateral, bilateral creditors and commercial banks to the Armenian Government from the RA State Budget in January-June 2024</t>
  </si>
  <si>
    <t>North-South Road Corridor (V Tranche)</t>
  </si>
  <si>
    <t>Green, Resilient and Inclusive Development Program</t>
  </si>
  <si>
    <t>Fiscal Sustatinability and Financial Markets Development Program - Subprogram I</t>
  </si>
  <si>
    <t>on principal (buyback) and interest payments of Eurobonds from the RA State Budget in January-June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</si>
</sst>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409]* #,##0.00_ ;_-[$$-409]* \-#,##0.00\ ;_-[$$-409]* &quot;-&quot;??_ ;_-@_ "/>
    <numFmt numFmtId="165" formatCode="_(* #,##0.00000_);_(* \(#,##0.00000\);_(* &quot;-&quot;??_);_(@_)"/>
    <numFmt numFmtId="166" formatCode="_(* #,##0.0_);_(* \(#,##0.0\);_(* &quot;-&quot;??_);_(@_)"/>
    <numFmt numFmtId="167" formatCode="_(&quot;$&quot;* #,##0.0_);_(&quot;$&quot;* \(#,##0.0\);_(&quot;$&quot;* &quot;-&quot;??_);_(@_)"/>
    <numFmt numFmtId="168" formatCode="_([$$-409]* #,##0.00_);_([$$-409]* \(#,##0.00\);_([$$-409]* &quot;-&quot;??_);_(@_)"/>
    <numFmt numFmtId="169" formatCode="_-* #,##0.00_-;\-* #,##0.00_-;_-* &quot;-&quot;??_-;_-@_-"/>
    <numFmt numFmtId="170" formatCode="General_)"/>
    <numFmt numFmtId="171" formatCode="_(* #,##0.0_);_(* \(#,##0.0\);_(* &quot;-&quot;?_);_(@_)"/>
  </numFmts>
  <fonts count="7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b/>
      <sz val="12"/>
      <name val="GHEA Grapalat"/>
      <family val="3"/>
    </font>
    <font>
      <sz val="8"/>
      <name val="Arial Armenian"/>
      <family val="2"/>
    </font>
    <font>
      <sz val="16"/>
      <name val="GHEA Grapalat"/>
      <family val="3"/>
    </font>
    <font>
      <sz val="12"/>
      <name val="GHEA Grapalat"/>
      <family val="3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9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8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41" borderId="0" applyNumberFormat="0" applyBorder="0" applyAlignment="0" applyProtection="0"/>
    <xf numFmtId="0" fontId="29" fillId="4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40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4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45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40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4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2" fillId="7" borderId="15" applyNumberFormat="0" applyAlignment="0" applyProtection="0"/>
    <xf numFmtId="0" fontId="22" fillId="7" borderId="15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43" fontId="3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20" fillId="6" borderId="15" applyNumberFormat="0" applyAlignment="0" applyProtection="0"/>
    <xf numFmtId="0" fontId="20" fillId="6" borderId="15" applyNumberFormat="0" applyAlignment="0" applyProtection="0"/>
    <xf numFmtId="38" fontId="37" fillId="0" borderId="0"/>
    <xf numFmtId="38" fontId="38" fillId="0" borderId="0"/>
    <xf numFmtId="38" fontId="39" fillId="0" borderId="0"/>
    <xf numFmtId="38" fontId="40" fillId="0" borderId="0"/>
    <xf numFmtId="0" fontId="41" fillId="0" borderId="0"/>
    <xf numFmtId="0" fontId="41" fillId="0" borderId="0"/>
    <xf numFmtId="0" fontId="42" fillId="0" borderId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43" fillId="0" borderId="0"/>
    <xf numFmtId="0" fontId="32" fillId="0" borderId="0"/>
    <xf numFmtId="0" fontId="35" fillId="0" borderId="0"/>
    <xf numFmtId="0" fontId="33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44" fillId="0" borderId="0"/>
    <xf numFmtId="0" fontId="32" fillId="0" borderId="0"/>
    <xf numFmtId="0" fontId="32" fillId="0" borderId="0"/>
    <xf numFmtId="0" fontId="45" fillId="0" borderId="0"/>
    <xf numFmtId="0" fontId="1" fillId="0" borderId="0"/>
    <xf numFmtId="0" fontId="12" fillId="0" borderId="0"/>
    <xf numFmtId="0" fontId="32" fillId="0" borderId="0"/>
    <xf numFmtId="0" fontId="32" fillId="0" borderId="0"/>
    <xf numFmtId="0" fontId="12" fillId="0" borderId="0"/>
    <xf numFmtId="0" fontId="1" fillId="0" borderId="0">
      <alignment shrinkToFit="1"/>
    </xf>
    <xf numFmtId="0" fontId="12" fillId="0" borderId="0"/>
    <xf numFmtId="0" fontId="32" fillId="0" borderId="0"/>
    <xf numFmtId="0" fontId="32" fillId="0" borderId="0"/>
    <xf numFmtId="0" fontId="12" fillId="0" borderId="0"/>
    <xf numFmtId="0" fontId="1" fillId="0" borderId="0"/>
    <xf numFmtId="0" fontId="1" fillId="0" borderId="0"/>
    <xf numFmtId="0" fontId="1" fillId="0" borderId="0">
      <alignment shrinkToFit="1"/>
    </xf>
    <xf numFmtId="0" fontId="1" fillId="0" borderId="0"/>
    <xf numFmtId="0" fontId="1" fillId="0" borderId="0">
      <alignment shrinkToFit="1"/>
    </xf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7" fillId="0" borderId="0"/>
    <xf numFmtId="0" fontId="46" fillId="0" borderId="0"/>
    <xf numFmtId="0" fontId="1" fillId="0" borderId="0"/>
    <xf numFmtId="0" fontId="33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32" fillId="0" borderId="0"/>
    <xf numFmtId="0" fontId="1" fillId="0" borderId="0"/>
    <xf numFmtId="0" fontId="34" fillId="0" borderId="0"/>
    <xf numFmtId="0" fontId="34" fillId="0" borderId="0"/>
    <xf numFmtId="0" fontId="35" fillId="0" borderId="0"/>
    <xf numFmtId="0" fontId="32" fillId="0" borderId="0"/>
    <xf numFmtId="0" fontId="12" fillId="0" borderId="0"/>
    <xf numFmtId="0" fontId="32" fillId="0" borderId="0"/>
    <xf numFmtId="0" fontId="45" fillId="0" borderId="0"/>
    <xf numFmtId="0" fontId="32" fillId="0" borderId="0"/>
    <xf numFmtId="0" fontId="31" fillId="0" borderId="0"/>
    <xf numFmtId="0" fontId="31" fillId="0" borderId="0"/>
    <xf numFmtId="0" fontId="12" fillId="0" borderId="0"/>
    <xf numFmtId="0" fontId="35" fillId="0" borderId="0"/>
    <xf numFmtId="0" fontId="12" fillId="0" borderId="0"/>
    <xf numFmtId="0" fontId="12" fillId="0" borderId="0"/>
    <xf numFmtId="0" fontId="35" fillId="0" borderId="0"/>
    <xf numFmtId="0" fontId="12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12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21" fillId="7" borderId="16" applyNumberFormat="0" applyAlignment="0" applyProtection="0"/>
    <xf numFmtId="0" fontId="21" fillId="7" borderId="16" applyNumberFormat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49" fillId="0" borderId="0"/>
    <xf numFmtId="0" fontId="13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51" borderId="0" applyNumberFormat="0" applyBorder="0" applyAlignment="0" applyProtection="0"/>
    <xf numFmtId="170" fontId="50" fillId="0" borderId="23">
      <protection locked="0"/>
    </xf>
    <xf numFmtId="0" fontId="51" fillId="39" borderId="24" applyNumberFormat="0" applyAlignment="0" applyProtection="0"/>
    <xf numFmtId="0" fontId="52" fillId="52" borderId="25" applyNumberFormat="0" applyAlignment="0" applyProtection="0"/>
    <xf numFmtId="0" fontId="53" fillId="52" borderId="24" applyNumberFormat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56" fillId="0" borderId="28" applyNumberFormat="0" applyFill="0" applyAlignment="0" applyProtection="0"/>
    <xf numFmtId="0" fontId="56" fillId="0" borderId="0" applyNumberFormat="0" applyFill="0" applyBorder="0" applyAlignment="0" applyProtection="0"/>
    <xf numFmtId="170" fontId="57" fillId="53" borderId="23"/>
    <xf numFmtId="0" fontId="58" fillId="0" borderId="29" applyNumberFormat="0" applyFill="0" applyAlignment="0" applyProtection="0"/>
    <xf numFmtId="0" fontId="59" fillId="54" borderId="30" applyNumberFormat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" fillId="0" borderId="0"/>
    <xf numFmtId="0" fontId="31" fillId="0" borderId="0"/>
    <xf numFmtId="0" fontId="31" fillId="0" borderId="0"/>
    <xf numFmtId="0" fontId="62" fillId="35" borderId="0" applyNumberFormat="0" applyBorder="0" applyAlignment="0" applyProtection="0"/>
    <xf numFmtId="0" fontId="63" fillId="0" borderId="0" applyNumberFormat="0" applyFill="0" applyBorder="0" applyAlignment="0" applyProtection="0"/>
    <xf numFmtId="0" fontId="35" fillId="56" borderId="31" applyNumberFormat="0" applyFont="0" applyAlignment="0" applyProtection="0"/>
    <xf numFmtId="0" fontId="64" fillId="0" borderId="32" applyNumberFormat="0" applyFill="0" applyAlignment="0" applyProtection="0"/>
    <xf numFmtId="0" fontId="6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3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0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4" fontId="12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1" applyFont="1"/>
    <xf numFmtId="43" fontId="2" fillId="0" borderId="0" xfId="2" applyFont="1" applyFill="1" applyBorder="1"/>
    <xf numFmtId="0" fontId="2" fillId="0" borderId="0" xfId="1" applyFont="1" applyAlignment="1">
      <alignment horizontal="center"/>
    </xf>
    <xf numFmtId="164" fontId="2" fillId="0" borderId="0" xfId="1" applyNumberFormat="1" applyFont="1"/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2" fillId="0" borderId="5" xfId="1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vertical="center"/>
    </xf>
    <xf numFmtId="43" fontId="5" fillId="2" borderId="4" xfId="2" applyFont="1" applyFill="1" applyBorder="1" applyAlignment="1">
      <alignment horizontal="center" vertical="center"/>
    </xf>
    <xf numFmtId="43" fontId="5" fillId="2" borderId="5" xfId="2" applyFont="1" applyFill="1" applyBorder="1" applyAlignment="1">
      <alignment horizontal="center" vertical="center" wrapText="1"/>
    </xf>
    <xf numFmtId="43" fontId="5" fillId="2" borderId="5" xfId="2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4" applyFont="1" applyAlignment="1">
      <alignment vertical="center"/>
    </xf>
    <xf numFmtId="168" fontId="2" fillId="0" borderId="0" xfId="2" applyNumberFormat="1" applyFont="1" applyFill="1" applyBorder="1"/>
    <xf numFmtId="167" fontId="3" fillId="2" borderId="2" xfId="3" applyNumberFormat="1" applyFont="1" applyFill="1" applyBorder="1" applyAlignment="1">
      <alignment horizontal="center" vertical="center"/>
    </xf>
    <xf numFmtId="166" fontId="3" fillId="2" borderId="2" xfId="2" applyNumberFormat="1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43" fontId="2" fillId="0" borderId="4" xfId="3" applyNumberFormat="1" applyFont="1" applyFill="1" applyBorder="1" applyAlignment="1">
      <alignment horizontal="left" vertical="center" wrapText="1" indent="1"/>
    </xf>
    <xf numFmtId="44" fontId="2" fillId="0" borderId="5" xfId="3" applyFont="1" applyFill="1" applyBorder="1" applyAlignment="1">
      <alignment horizontal="left" vertical="center" wrapText="1" indent="1"/>
    </xf>
    <xf numFmtId="43" fontId="2" fillId="0" borderId="5" xfId="3" applyNumberFormat="1" applyFont="1" applyFill="1" applyBorder="1" applyAlignment="1">
      <alignment horizontal="left" vertical="center" wrapText="1" indent="1"/>
    </xf>
    <xf numFmtId="0" fontId="2" fillId="0" borderId="5" xfId="1" applyFont="1" applyBorder="1" applyAlignment="1">
      <alignment horizontal="left" vertical="center" wrapText="1" indent="1"/>
    </xf>
    <xf numFmtId="49" fontId="2" fillId="0" borderId="5" xfId="1" applyNumberFormat="1" applyFont="1" applyBorder="1" applyAlignment="1">
      <alignment horizontal="left" vertical="center" wrapText="1" indent="1"/>
    </xf>
    <xf numFmtId="0" fontId="6" fillId="0" borderId="0" xfId="4" applyFont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43" fontId="2" fillId="0" borderId="0" xfId="2" applyFont="1" applyFill="1" applyBorder="1" applyAlignment="1">
      <alignment vertical="center" wrapText="1"/>
    </xf>
    <xf numFmtId="0" fontId="6" fillId="2" borderId="11" xfId="1" applyFont="1" applyFill="1" applyBorder="1" applyAlignment="1">
      <alignment horizontal="center" vertical="center" wrapText="1"/>
    </xf>
    <xf numFmtId="43" fontId="6" fillId="2" borderId="10" xfId="2" applyFont="1" applyFill="1" applyBorder="1" applyAlignment="1">
      <alignment horizontal="center" vertical="center" wrapText="1"/>
    </xf>
    <xf numFmtId="14" fontId="6" fillId="2" borderId="10" xfId="1" applyNumberFormat="1" applyFont="1" applyFill="1" applyBorder="1" applyAlignment="1">
      <alignment horizontal="center" vertical="center" wrapText="1"/>
    </xf>
    <xf numFmtId="43" fontId="6" fillId="2" borderId="9" xfId="2" applyFont="1" applyFill="1" applyBorder="1" applyAlignment="1">
      <alignment horizontal="center" vertical="center" wrapText="1"/>
    </xf>
    <xf numFmtId="166" fontId="4" fillId="0" borderId="5" xfId="2" applyNumberFormat="1" applyFont="1" applyFill="1" applyBorder="1" applyAlignment="1">
      <alignment vertical="center" wrapText="1"/>
    </xf>
    <xf numFmtId="166" fontId="4" fillId="0" borderId="4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right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166" fontId="2" fillId="0" borderId="5" xfId="2" applyNumberFormat="1" applyFont="1" applyFill="1" applyBorder="1" applyAlignment="1">
      <alignment horizontal="center" vertical="center" wrapText="1"/>
    </xf>
    <xf numFmtId="166" fontId="2" fillId="0" borderId="4" xfId="2" applyNumberFormat="1" applyFont="1" applyFill="1" applyBorder="1" applyAlignment="1">
      <alignment horizontal="center" vertical="center" wrapText="1"/>
    </xf>
    <xf numFmtId="43" fontId="2" fillId="0" borderId="0" xfId="1" applyNumberFormat="1" applyFont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right" vertical="center" wrapText="1"/>
    </xf>
    <xf numFmtId="49" fontId="2" fillId="0" borderId="22" xfId="1" applyNumberFormat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166" fontId="2" fillId="0" borderId="22" xfId="2" applyNumberFormat="1" applyFont="1" applyFill="1" applyBorder="1" applyAlignment="1">
      <alignment horizontal="center" vertical="center" wrapText="1"/>
    </xf>
    <xf numFmtId="49" fontId="2" fillId="0" borderId="22" xfId="1" applyNumberFormat="1" applyFont="1" applyBorder="1" applyAlignment="1">
      <alignment horizontal="left" vertical="center" wrapText="1"/>
    </xf>
    <xf numFmtId="166" fontId="4" fillId="2" borderId="2" xfId="2" applyNumberFormat="1" applyFont="1" applyFill="1" applyBorder="1" applyAlignment="1">
      <alignment vertical="center" wrapText="1"/>
    </xf>
    <xf numFmtId="166" fontId="4" fillId="2" borderId="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left" vertical="center" wrapText="1"/>
    </xf>
    <xf numFmtId="43" fontId="2" fillId="0" borderId="0" xfId="2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14" fontId="2" fillId="0" borderId="0" xfId="1" applyNumberFormat="1" applyFont="1" applyAlignment="1">
      <alignment horizontal="center" vertical="center" wrapText="1"/>
    </xf>
    <xf numFmtId="0" fontId="68" fillId="0" borderId="0" xfId="303" applyFont="1" applyAlignment="1">
      <alignment vertical="center" wrapText="1"/>
    </xf>
    <xf numFmtId="0" fontId="67" fillId="0" borderId="0" xfId="303" applyFont="1" applyAlignment="1">
      <alignment horizontal="center" vertical="center" wrapText="1"/>
    </xf>
    <xf numFmtId="0" fontId="69" fillId="0" borderId="0" xfId="303" applyFont="1" applyAlignment="1">
      <alignment horizontal="center" vertical="center" wrapText="1"/>
    </xf>
    <xf numFmtId="0" fontId="67" fillId="0" borderId="0" xfId="303" applyFont="1" applyAlignment="1">
      <alignment vertical="center" wrapText="1"/>
    </xf>
    <xf numFmtId="43" fontId="68" fillId="0" borderId="0" xfId="2" applyFont="1" applyFill="1" applyBorder="1" applyAlignment="1">
      <alignment vertical="center" wrapText="1"/>
    </xf>
    <xf numFmtId="0" fontId="6" fillId="2" borderId="11" xfId="303" applyFont="1" applyFill="1" applyBorder="1" applyAlignment="1">
      <alignment horizontal="center" vertical="center" wrapText="1"/>
    </xf>
    <xf numFmtId="14" fontId="6" fillId="2" borderId="9" xfId="303" applyNumberFormat="1" applyFont="1" applyFill="1" applyBorder="1" applyAlignment="1">
      <alignment horizontal="center" vertical="center" wrapText="1"/>
    </xf>
    <xf numFmtId="0" fontId="2" fillId="0" borderId="0" xfId="303" applyFont="1" applyAlignment="1">
      <alignment horizontal="center" vertical="center" wrapText="1"/>
    </xf>
    <xf numFmtId="0" fontId="2" fillId="0" borderId="6" xfId="303" applyFont="1" applyBorder="1" applyAlignment="1">
      <alignment horizontal="center" vertical="center" wrapText="1"/>
    </xf>
    <xf numFmtId="0" fontId="2" fillId="0" borderId="5" xfId="303" applyFont="1" applyBorder="1" applyAlignment="1">
      <alignment horizontal="right" vertical="center" wrapText="1"/>
    </xf>
    <xf numFmtId="49" fontId="2" fillId="0" borderId="5" xfId="303" applyNumberFormat="1" applyFont="1" applyBorder="1" applyAlignment="1">
      <alignment horizontal="center" vertical="center" wrapText="1"/>
    </xf>
    <xf numFmtId="0" fontId="2" fillId="0" borderId="5" xfId="303" applyFont="1" applyBorder="1" applyAlignment="1">
      <alignment horizontal="left" vertical="center" wrapText="1"/>
    </xf>
    <xf numFmtId="43" fontId="2" fillId="0" borderId="0" xfId="303" applyNumberFormat="1" applyFont="1" applyAlignment="1">
      <alignment vertical="center" wrapText="1"/>
    </xf>
    <xf numFmtId="0" fontId="2" fillId="0" borderId="0" xfId="303" applyFont="1" applyAlignment="1">
      <alignment vertical="center" wrapText="1"/>
    </xf>
    <xf numFmtId="49" fontId="2" fillId="0" borderId="5" xfId="303" applyNumberFormat="1" applyFont="1" applyBorder="1" applyAlignment="1">
      <alignment horizontal="left" vertical="center" wrapText="1"/>
    </xf>
    <xf numFmtId="0" fontId="2" fillId="0" borderId="0" xfId="303" applyFont="1" applyAlignment="1">
      <alignment horizontal="right" vertical="center" wrapText="1"/>
    </xf>
    <xf numFmtId="0" fontId="2" fillId="0" borderId="0" xfId="303" applyFont="1" applyAlignment="1">
      <alignment horizontal="left" vertical="center" wrapText="1"/>
    </xf>
    <xf numFmtId="49" fontId="2" fillId="0" borderId="0" xfId="303" applyNumberFormat="1" applyFont="1" applyAlignment="1">
      <alignment horizontal="center" vertical="center" wrapText="1"/>
    </xf>
    <xf numFmtId="14" fontId="2" fillId="0" borderId="0" xfId="303" applyNumberFormat="1" applyFont="1" applyAlignment="1">
      <alignment horizontal="center" vertical="center" wrapText="1"/>
    </xf>
    <xf numFmtId="0" fontId="68" fillId="0" borderId="0" xfId="303" applyFont="1" applyAlignment="1">
      <alignment horizontal="right" vertical="center" wrapText="1"/>
    </xf>
    <xf numFmtId="49" fontId="68" fillId="0" borderId="0" xfId="303" applyNumberFormat="1" applyFont="1" applyAlignment="1">
      <alignment horizontal="center" vertical="center" wrapText="1"/>
    </xf>
    <xf numFmtId="0" fontId="68" fillId="0" borderId="0" xfId="303" applyFont="1" applyAlignment="1">
      <alignment horizontal="left" vertical="center" wrapText="1"/>
    </xf>
    <xf numFmtId="14" fontId="68" fillId="0" borderId="0" xfId="303" applyNumberFormat="1" applyFont="1" applyAlignment="1">
      <alignment horizontal="center" vertical="center" wrapText="1"/>
    </xf>
    <xf numFmtId="0" fontId="68" fillId="0" borderId="0" xfId="303" applyFont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0" fontId="11" fillId="0" borderId="0" xfId="380" applyFont="1"/>
    <xf numFmtId="43" fontId="8" fillId="0" borderId="0" xfId="221" applyFont="1" applyAlignment="1">
      <alignment horizontal="center"/>
    </xf>
    <xf numFmtId="43" fontId="2" fillId="0" borderId="0" xfId="221" applyFont="1" applyAlignment="1">
      <alignment horizontal="center"/>
    </xf>
    <xf numFmtId="43" fontId="2" fillId="0" borderId="0" xfId="221" applyFont="1"/>
    <xf numFmtId="0" fontId="2" fillId="0" borderId="0" xfId="380" applyFont="1"/>
    <xf numFmtId="43" fontId="6" fillId="2" borderId="5" xfId="221" applyFont="1" applyFill="1" applyBorder="1" applyAlignment="1">
      <alignment horizontal="center" vertical="center" wrapText="1"/>
    </xf>
    <xf numFmtId="0" fontId="6" fillId="0" borderId="0" xfId="380" applyFont="1" applyAlignment="1">
      <alignment vertical="center"/>
    </xf>
    <xf numFmtId="43" fontId="3" fillId="0" borderId="8" xfId="221" applyFont="1" applyFill="1" applyBorder="1" applyAlignment="1">
      <alignment vertical="center" wrapText="1"/>
    </xf>
    <xf numFmtId="43" fontId="3" fillId="0" borderId="8" xfId="221" applyFont="1" applyFill="1" applyBorder="1" applyAlignment="1">
      <alignment horizontal="center" vertical="center" wrapText="1"/>
    </xf>
    <xf numFmtId="0" fontId="2" fillId="0" borderId="0" xfId="380" applyFont="1" applyAlignment="1">
      <alignment vertical="center"/>
    </xf>
    <xf numFmtId="43" fontId="2" fillId="0" borderId="8" xfId="221" applyFont="1" applyFill="1" applyBorder="1" applyAlignment="1">
      <alignment vertical="center" wrapText="1"/>
    </xf>
    <xf numFmtId="43" fontId="2" fillId="0" borderId="34" xfId="221" applyFont="1" applyFill="1" applyBorder="1" applyAlignment="1">
      <alignment horizontal="center" vertical="center" wrapText="1"/>
    </xf>
    <xf numFmtId="43" fontId="4" fillId="0" borderId="5" xfId="221" applyFont="1" applyFill="1" applyBorder="1" applyAlignment="1">
      <alignment horizontal="center" vertical="center" wrapText="1"/>
    </xf>
    <xf numFmtId="43" fontId="4" fillId="0" borderId="5" xfId="221" applyFont="1" applyFill="1" applyBorder="1" applyAlignment="1">
      <alignment vertical="center" wrapText="1"/>
    </xf>
    <xf numFmtId="0" fontId="4" fillId="0" borderId="0" xfId="380" applyFont="1" applyFill="1" applyAlignment="1">
      <alignment vertical="center"/>
    </xf>
    <xf numFmtId="0" fontId="2" fillId="0" borderId="5" xfId="480" applyFont="1" applyFill="1" applyBorder="1" applyAlignment="1">
      <alignment horizontal="center" vertical="center"/>
    </xf>
    <xf numFmtId="0" fontId="4" fillId="0" borderId="0" xfId="380" applyFont="1" applyAlignment="1">
      <alignment vertical="center"/>
    </xf>
    <xf numFmtId="0" fontId="3" fillId="0" borderId="0" xfId="380" applyFont="1" applyAlignment="1">
      <alignment vertical="center"/>
    </xf>
    <xf numFmtId="43" fontId="3" fillId="2" borderId="8" xfId="221" applyFont="1" applyFill="1" applyBorder="1" applyAlignment="1">
      <alignment horizontal="center" vertical="center"/>
    </xf>
    <xf numFmtId="43" fontId="3" fillId="2" borderId="7" xfId="221" applyFont="1" applyFill="1" applyBorder="1" applyAlignment="1">
      <alignment horizontal="center" vertical="center"/>
    </xf>
    <xf numFmtId="0" fontId="2" fillId="0" borderId="0" xfId="380" applyFont="1" applyAlignment="1">
      <alignment horizontal="center"/>
    </xf>
    <xf numFmtId="164" fontId="2" fillId="0" borderId="0" xfId="380" applyNumberFormat="1" applyFont="1"/>
    <xf numFmtId="0" fontId="7" fillId="0" borderId="0" xfId="4" applyFont="1" applyAlignment="1">
      <alignment horizontal="center" vertical="center" wrapText="1"/>
    </xf>
    <xf numFmtId="43" fontId="3" fillId="0" borderId="5" xfId="221" applyFont="1" applyFill="1" applyBorder="1" applyAlignment="1">
      <alignment horizontal="center" vertical="center" wrapText="1"/>
    </xf>
    <xf numFmtId="166" fontId="3" fillId="0" borderId="5" xfId="481" applyNumberFormat="1" applyFont="1" applyFill="1" applyBorder="1" applyAlignment="1">
      <alignment horizontal="center" vertical="center" wrapText="1"/>
    </xf>
    <xf numFmtId="43" fontId="2" fillId="0" borderId="5" xfId="221" applyFont="1" applyFill="1" applyBorder="1" applyAlignment="1">
      <alignment horizontal="center" vertical="center" wrapText="1"/>
    </xf>
    <xf numFmtId="166" fontId="4" fillId="0" borderId="5" xfId="481" applyNumberFormat="1" applyFont="1" applyFill="1" applyBorder="1" applyAlignment="1">
      <alignment horizontal="center" vertical="center" wrapText="1"/>
    </xf>
    <xf numFmtId="166" fontId="2" fillId="0" borderId="5" xfId="481" applyNumberFormat="1" applyFont="1" applyFill="1" applyBorder="1" applyAlignment="1">
      <alignment horizontal="left" vertical="center" wrapText="1"/>
    </xf>
    <xf numFmtId="171" fontId="2" fillId="0" borderId="0" xfId="380" applyNumberFormat="1" applyFont="1"/>
    <xf numFmtId="0" fontId="2" fillId="0" borderId="0" xfId="482" applyFont="1"/>
    <xf numFmtId="43" fontId="2" fillId="0" borderId="0" xfId="481" applyFont="1" applyFill="1" applyBorder="1" applyAlignment="1">
      <alignment vertical="center"/>
    </xf>
    <xf numFmtId="43" fontId="4" fillId="0" borderId="0" xfId="481" applyFont="1" applyFill="1" applyBorder="1" applyAlignment="1">
      <alignment vertical="center"/>
    </xf>
    <xf numFmtId="164" fontId="2" fillId="0" borderId="0" xfId="481" applyNumberFormat="1" applyFont="1" applyFill="1" applyBorder="1" applyAlignment="1">
      <alignment vertical="center"/>
    </xf>
    <xf numFmtId="43" fontId="2" fillId="0" borderId="0" xfId="481" applyFont="1" applyFill="1" applyBorder="1"/>
    <xf numFmtId="43" fontId="5" fillId="57" borderId="5" xfId="481" applyFont="1" applyFill="1" applyBorder="1" applyAlignment="1">
      <alignment horizontal="center" vertical="center" wrapText="1"/>
    </xf>
    <xf numFmtId="43" fontId="5" fillId="57" borderId="5" xfId="481" applyFont="1" applyFill="1" applyBorder="1" applyAlignment="1">
      <alignment horizontal="center" vertical="center"/>
    </xf>
    <xf numFmtId="43" fontId="5" fillId="57" borderId="4" xfId="48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35" xfId="303" applyFont="1" applyBorder="1" applyAlignment="1">
      <alignment horizontal="center" vertical="center" wrapText="1"/>
    </xf>
    <xf numFmtId="0" fontId="2" fillId="0" borderId="36" xfId="303" applyFont="1" applyBorder="1" applyAlignment="1">
      <alignment horizontal="right" vertical="center" wrapText="1"/>
    </xf>
    <xf numFmtId="49" fontId="2" fillId="0" borderId="36" xfId="303" applyNumberFormat="1" applyFont="1" applyBorder="1" applyAlignment="1">
      <alignment horizontal="center" vertical="center" wrapText="1"/>
    </xf>
    <xf numFmtId="49" fontId="2" fillId="0" borderId="36" xfId="303" applyNumberFormat="1" applyFont="1" applyBorder="1" applyAlignment="1">
      <alignment horizontal="left" vertical="center" wrapText="1"/>
    </xf>
    <xf numFmtId="166" fontId="2" fillId="0" borderId="36" xfId="2" applyNumberFormat="1" applyFont="1" applyFill="1" applyBorder="1" applyAlignment="1">
      <alignment horizontal="center" vertical="center" wrapText="1"/>
    </xf>
    <xf numFmtId="166" fontId="2" fillId="0" borderId="37" xfId="2" applyNumberFormat="1" applyFont="1" applyFill="1" applyBorder="1" applyAlignment="1">
      <alignment horizontal="center" vertical="center" wrapText="1"/>
    </xf>
    <xf numFmtId="166" fontId="4" fillId="0" borderId="5" xfId="481" applyNumberFormat="1" applyFont="1" applyFill="1" applyBorder="1" applyAlignment="1">
      <alignment vertical="center" wrapText="1"/>
    </xf>
    <xf numFmtId="166" fontId="4" fillId="0" borderId="4" xfId="481" applyNumberFormat="1" applyFont="1" applyFill="1" applyBorder="1" applyAlignment="1">
      <alignment vertical="center" wrapText="1"/>
    </xf>
    <xf numFmtId="166" fontId="2" fillId="0" borderId="5" xfId="481" applyNumberFormat="1" applyFont="1" applyFill="1" applyBorder="1" applyAlignment="1">
      <alignment horizontal="center" vertical="center" wrapText="1"/>
    </xf>
    <xf numFmtId="166" fontId="2" fillId="0" borderId="4" xfId="481" applyNumberFormat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right" vertical="center" wrapText="1"/>
    </xf>
    <xf numFmtId="49" fontId="2" fillId="0" borderId="36" xfId="1" applyNumberFormat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left" vertical="center" wrapText="1"/>
    </xf>
    <xf numFmtId="0" fontId="2" fillId="0" borderId="0" xfId="4" applyFont="1" applyFill="1" applyBorder="1" applyAlignment="1">
      <alignment vertical="center"/>
    </xf>
    <xf numFmtId="0" fontId="2" fillId="0" borderId="6" xfId="483" applyFont="1" applyBorder="1" applyAlignment="1">
      <alignment horizontal="center" vertical="center" wrapText="1"/>
    </xf>
    <xf numFmtId="0" fontId="2" fillId="0" borderId="5" xfId="483" applyFont="1" applyBorder="1" applyAlignment="1">
      <alignment horizontal="right" vertical="center" wrapText="1"/>
    </xf>
    <xf numFmtId="49" fontId="2" fillId="0" borderId="5" xfId="483" applyNumberFormat="1" applyFont="1" applyBorder="1" applyAlignment="1">
      <alignment horizontal="center" vertical="center" wrapText="1"/>
    </xf>
    <xf numFmtId="0" fontId="2" fillId="0" borderId="5" xfId="483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vertical="center"/>
    </xf>
    <xf numFmtId="166" fontId="3" fillId="2" borderId="5" xfId="481" applyNumberFormat="1" applyFont="1" applyFill="1" applyBorder="1" applyAlignment="1">
      <alignment vertical="center"/>
    </xf>
    <xf numFmtId="0" fontId="72" fillId="0" borderId="38" xfId="0" applyFont="1" applyFill="1" applyBorder="1" applyAlignment="1">
      <alignment vertical="center" wrapText="1"/>
    </xf>
    <xf numFmtId="166" fontId="2" fillId="0" borderId="5" xfId="485" applyNumberFormat="1" applyFont="1" applyFill="1" applyBorder="1"/>
    <xf numFmtId="0" fontId="2" fillId="0" borderId="5" xfId="4" applyFont="1" applyFill="1" applyBorder="1" applyAlignment="1">
      <alignment horizontal="left" vertical="center" wrapText="1"/>
    </xf>
    <xf numFmtId="167" fontId="3" fillId="0" borderId="5" xfId="486" applyNumberFormat="1" applyFont="1" applyFill="1" applyBorder="1" applyAlignment="1">
      <alignment horizontal="center" vertical="center" wrapText="1"/>
    </xf>
    <xf numFmtId="167" fontId="2" fillId="0" borderId="5" xfId="486" applyNumberFormat="1" applyFont="1" applyFill="1" applyBorder="1"/>
    <xf numFmtId="167" fontId="4" fillId="0" borderId="5" xfId="486" applyNumberFormat="1" applyFont="1" applyFill="1" applyBorder="1" applyAlignment="1">
      <alignment horizontal="center" vertical="center" wrapText="1"/>
    </xf>
    <xf numFmtId="167" fontId="2" fillId="0" borderId="5" xfId="486" applyNumberFormat="1" applyFont="1" applyFill="1" applyBorder="1" applyAlignment="1">
      <alignment horizontal="left" vertical="center" wrapText="1"/>
    </xf>
    <xf numFmtId="167" fontId="71" fillId="0" borderId="5" xfId="486" applyNumberFormat="1" applyFont="1" applyFill="1" applyBorder="1" applyAlignment="1">
      <alignment horizontal="center" vertical="center" wrapText="1"/>
    </xf>
    <xf numFmtId="167" fontId="3" fillId="2" borderId="5" xfId="486" applyNumberFormat="1" applyFont="1" applyFill="1" applyBorder="1" applyAlignment="1">
      <alignment vertical="center"/>
    </xf>
    <xf numFmtId="166" fontId="71" fillId="0" borderId="5" xfId="484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vertical="center"/>
    </xf>
    <xf numFmtId="43" fontId="3" fillId="2" borderId="5" xfId="2" applyFont="1" applyFill="1" applyBorder="1" applyAlignment="1">
      <alignment vertical="center"/>
    </xf>
    <xf numFmtId="164" fontId="2" fillId="0" borderId="5" xfId="2" applyNumberFormat="1" applyFont="1" applyFill="1" applyBorder="1" applyAlignment="1">
      <alignment vertical="center"/>
    </xf>
    <xf numFmtId="43" fontId="2" fillId="0" borderId="5" xfId="2" applyFont="1" applyFill="1" applyBorder="1" applyAlignment="1">
      <alignment vertical="center"/>
    </xf>
    <xf numFmtId="164" fontId="4" fillId="0" borderId="5" xfId="2" applyNumberFormat="1" applyFont="1" applyFill="1" applyBorder="1" applyAlignment="1">
      <alignment vertical="center"/>
    </xf>
    <xf numFmtId="43" fontId="4" fillId="0" borderId="5" xfId="2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left" vertical="center" wrapText="1"/>
    </xf>
    <xf numFmtId="43" fontId="2" fillId="0" borderId="5" xfId="2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center" vertical="center"/>
    </xf>
    <xf numFmtId="43" fontId="2" fillId="0" borderId="4" xfId="2" applyFont="1" applyFill="1" applyBorder="1" applyAlignment="1">
      <alignment vertical="center"/>
    </xf>
    <xf numFmtId="43" fontId="3" fillId="2" borderId="4" xfId="2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43" fontId="4" fillId="0" borderId="4" xfId="2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164" fontId="3" fillId="2" borderId="2" xfId="2" applyNumberFormat="1" applyFont="1" applyFill="1" applyBorder="1" applyAlignment="1">
      <alignment vertical="center"/>
    </xf>
    <xf numFmtId="43" fontId="3" fillId="2" borderId="2" xfId="2" applyFont="1" applyFill="1" applyBorder="1" applyAlignment="1">
      <alignment vertical="center"/>
    </xf>
    <xf numFmtId="43" fontId="3" fillId="2" borderId="1" xfId="2" applyFont="1" applyFill="1" applyBorder="1" applyAlignment="1">
      <alignment vertical="center"/>
    </xf>
    <xf numFmtId="0" fontId="8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43" fontId="3" fillId="2" borderId="2" xfId="2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165" fontId="3" fillId="2" borderId="5" xfId="2" applyNumberFormat="1" applyFont="1" applyFill="1" applyBorder="1" applyAlignment="1">
      <alignment horizontal="left" vertical="center"/>
    </xf>
    <xf numFmtId="165" fontId="2" fillId="0" borderId="5" xfId="2" applyNumberFormat="1" applyFont="1" applyFill="1" applyBorder="1" applyAlignment="1">
      <alignment horizontal="center" vertical="center"/>
    </xf>
    <xf numFmtId="43" fontId="5" fillId="57" borderId="10" xfId="481" applyFont="1" applyFill="1" applyBorder="1" applyAlignment="1">
      <alignment horizontal="center" vertical="center"/>
    </xf>
    <xf numFmtId="43" fontId="5" fillId="57" borderId="9" xfId="481" applyFont="1" applyFill="1" applyBorder="1" applyAlignment="1">
      <alignment horizontal="center" vertical="center"/>
    </xf>
    <xf numFmtId="49" fontId="6" fillId="57" borderId="11" xfId="1" applyNumberFormat="1" applyFont="1" applyFill="1" applyBorder="1" applyAlignment="1">
      <alignment horizontal="center" vertical="center" wrapText="1"/>
    </xf>
    <xf numFmtId="49" fontId="6" fillId="57" borderId="6" xfId="1" applyNumberFormat="1" applyFont="1" applyFill="1" applyBorder="1" applyAlignment="1">
      <alignment horizontal="center" vertical="center" wrapText="1"/>
    </xf>
    <xf numFmtId="49" fontId="5" fillId="57" borderId="10" xfId="1" applyNumberFormat="1" applyFont="1" applyFill="1" applyBorder="1" applyAlignment="1">
      <alignment horizontal="center" vertical="center" wrapText="1"/>
    </xf>
    <xf numFmtId="49" fontId="5" fillId="57" borderId="5" xfId="1" applyNumberFormat="1" applyFont="1" applyFill="1" applyBorder="1" applyAlignment="1">
      <alignment horizontal="center" vertical="center" wrapText="1"/>
    </xf>
    <xf numFmtId="43" fontId="8" fillId="0" borderId="0" xfId="221" applyFont="1" applyAlignment="1">
      <alignment horizontal="center"/>
    </xf>
    <xf numFmtId="43" fontId="7" fillId="0" borderId="0" xfId="22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9" fontId="6" fillId="2" borderId="11" xfId="4" applyNumberFormat="1" applyFont="1" applyFill="1" applyBorder="1" applyAlignment="1">
      <alignment horizontal="center" vertical="center" wrapText="1"/>
    </xf>
    <xf numFmtId="49" fontId="6" fillId="2" borderId="6" xfId="4" applyNumberFormat="1" applyFont="1" applyFill="1" applyBorder="1" applyAlignment="1">
      <alignment horizontal="center" vertical="center" wrapText="1"/>
    </xf>
    <xf numFmtId="49" fontId="5" fillId="2" borderId="10" xfId="4" applyNumberFormat="1" applyFont="1" applyFill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9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0" borderId="6" xfId="303" applyFont="1" applyBorder="1" applyAlignment="1">
      <alignment horizontal="left" vertical="center" wrapText="1"/>
    </xf>
    <xf numFmtId="0" fontId="4" fillId="0" borderId="5" xfId="303" applyFont="1" applyBorder="1" applyAlignment="1">
      <alignment horizontal="left" vertical="center" wrapText="1"/>
    </xf>
    <xf numFmtId="0" fontId="4" fillId="2" borderId="3" xfId="303" applyFont="1" applyFill="1" applyBorder="1" applyAlignment="1">
      <alignment horizontal="center" vertical="center" wrapText="1"/>
    </xf>
    <xf numFmtId="0" fontId="4" fillId="2" borderId="2" xfId="303" applyFont="1" applyFill="1" applyBorder="1" applyAlignment="1">
      <alignment horizontal="center" vertical="center" wrapText="1"/>
    </xf>
    <xf numFmtId="0" fontId="67" fillId="0" borderId="0" xfId="303" applyFont="1" applyAlignment="1">
      <alignment horizontal="center" vertical="center" wrapText="1"/>
    </xf>
    <xf numFmtId="0" fontId="69" fillId="0" borderId="0" xfId="303" applyFont="1" applyAlignment="1">
      <alignment horizontal="center" vertical="center" wrapText="1"/>
    </xf>
    <xf numFmtId="0" fontId="69" fillId="0" borderId="33" xfId="303" applyFont="1" applyBorder="1" applyAlignment="1">
      <alignment horizontal="center" vertical="center" wrapText="1"/>
    </xf>
    <xf numFmtId="0" fontId="6" fillId="2" borderId="10" xfId="303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</cellXfs>
  <cellStyles count="487">
    <cellStyle name="20% - Accent1 2" xfId="6"/>
    <cellStyle name="20% - Accent1 2 2" xfId="7"/>
    <cellStyle name="20% - Accent1 2 2 2" xfId="8"/>
    <cellStyle name="20% - Accent1 2 3" xfId="9"/>
    <cellStyle name="20% - Accent1 2 4" xfId="10"/>
    <cellStyle name="20% - Accent1 3" xfId="11"/>
    <cellStyle name="20% - Accent1 3 2" xfId="12"/>
    <cellStyle name="20% - Accent1 3 3" xfId="13"/>
    <cellStyle name="20% - Accent1 4" xfId="14"/>
    <cellStyle name="20% - Accent1 4 2" xfId="15"/>
    <cellStyle name="20% - Accent1 4 3" xfId="16"/>
    <cellStyle name="20% - Accent1 5" xfId="17"/>
    <cellStyle name="20% - Accent1 5 2" xfId="18"/>
    <cellStyle name="20% - Accent1 5 3" xfId="19"/>
    <cellStyle name="20% - Accent1 6" xfId="20"/>
    <cellStyle name="20% - Accent1 6 2" xfId="21"/>
    <cellStyle name="20% - Accent1 6 3" xfId="22"/>
    <cellStyle name="20% - Accent1 7" xfId="23"/>
    <cellStyle name="20% - Accent1 7 2" xfId="24"/>
    <cellStyle name="20% - Accent1 7 3" xfId="25"/>
    <cellStyle name="20% - Accent1 8" xfId="26"/>
    <cellStyle name="20% - Accent1 9" xfId="27"/>
    <cellStyle name="20% - Accent2 2" xfId="28"/>
    <cellStyle name="20% - Accent2 2 2" xfId="29"/>
    <cellStyle name="20% - Accent2 2 2 2" xfId="30"/>
    <cellStyle name="20% - Accent2 2 3" xfId="31"/>
    <cellStyle name="20% - Accent2 2 4" xfId="32"/>
    <cellStyle name="20% - Accent2 3" xfId="33"/>
    <cellStyle name="20% - Accent2 3 2" xfId="34"/>
    <cellStyle name="20% - Accent2 3 3" xfId="35"/>
    <cellStyle name="20% - Accent2 4" xfId="36"/>
    <cellStyle name="20% - Accent2 4 2" xfId="37"/>
    <cellStyle name="20% - Accent2 4 3" xfId="38"/>
    <cellStyle name="20% - Accent2 5" xfId="39"/>
    <cellStyle name="20% - Accent2 5 2" xfId="40"/>
    <cellStyle name="20% - Accent2 5 3" xfId="41"/>
    <cellStyle name="20% - Accent2 6" xfId="42"/>
    <cellStyle name="20% - Accent2 6 2" xfId="43"/>
    <cellStyle name="20% - Accent2 6 3" xfId="44"/>
    <cellStyle name="20% - Accent2 7" xfId="45"/>
    <cellStyle name="20% - Accent2 7 2" xfId="46"/>
    <cellStyle name="20% - Accent2 7 3" xfId="47"/>
    <cellStyle name="20% - Accent2 8" xfId="48"/>
    <cellStyle name="20% - Accent2 9" xfId="49"/>
    <cellStyle name="20% - Accent3 2" xfId="50"/>
    <cellStyle name="20% - Accent3 2 2" xfId="51"/>
    <cellStyle name="20% - Accent3 2 2 2" xfId="52"/>
    <cellStyle name="20% - Accent3 2 3" xfId="53"/>
    <cellStyle name="20% - Accent3 2 4" xfId="54"/>
    <cellStyle name="20% - Accent3 3" xfId="55"/>
    <cellStyle name="20% - Accent3 3 2" xfId="56"/>
    <cellStyle name="20% - Accent3 3 3" xfId="57"/>
    <cellStyle name="20% - Accent3 4" xfId="58"/>
    <cellStyle name="20% - Accent3 4 2" xfId="59"/>
    <cellStyle name="20% - Accent3 4 3" xfId="60"/>
    <cellStyle name="20% - Accent3 5" xfId="61"/>
    <cellStyle name="20% - Accent3 5 2" xfId="62"/>
    <cellStyle name="20% - Accent3 5 3" xfId="63"/>
    <cellStyle name="20% - Accent3 6" xfId="64"/>
    <cellStyle name="20% - Accent3 6 2" xfId="65"/>
    <cellStyle name="20% - Accent3 6 3" xfId="66"/>
    <cellStyle name="20% - Accent3 7" xfId="67"/>
    <cellStyle name="20% - Accent3 7 2" xfId="68"/>
    <cellStyle name="20% - Accent3 7 3" xfId="69"/>
    <cellStyle name="20% - Accent3 8" xfId="70"/>
    <cellStyle name="20% - Accent3 9" xfId="71"/>
    <cellStyle name="20% - Accent4 2" xfId="72"/>
    <cellStyle name="20% - Accent4 2 2" xfId="73"/>
    <cellStyle name="20% - Accent4 2 2 2" xfId="74"/>
    <cellStyle name="20% - Accent4 2 3" xfId="75"/>
    <cellStyle name="20% - Accent4 2 4" xfId="76"/>
    <cellStyle name="20% - Accent4 3" xfId="77"/>
    <cellStyle name="20% - Accent4 3 2" xfId="78"/>
    <cellStyle name="20% - Accent4 3 3" xfId="79"/>
    <cellStyle name="20% - Accent4 4" xfId="80"/>
    <cellStyle name="20% - Accent4 4 2" xfId="81"/>
    <cellStyle name="20% - Accent4 4 3" xfId="82"/>
    <cellStyle name="20% - Accent4 5" xfId="83"/>
    <cellStyle name="20% - Accent4 5 2" xfId="84"/>
    <cellStyle name="20% - Accent4 5 3" xfId="85"/>
    <cellStyle name="20% - Accent4 6" xfId="86"/>
    <cellStyle name="20% - Accent4 6 2" xfId="87"/>
    <cellStyle name="20% - Accent4 6 3" xfId="88"/>
    <cellStyle name="20% - Accent4 7" xfId="89"/>
    <cellStyle name="20% - Accent4 7 2" xfId="90"/>
    <cellStyle name="20% - Accent4 7 3" xfId="91"/>
    <cellStyle name="20% - Accent4 8" xfId="92"/>
    <cellStyle name="20% - Accent4 9" xfId="93"/>
    <cellStyle name="20% - Accent5 2" xfId="94"/>
    <cellStyle name="20% - Accent5 2 2" xfId="95"/>
    <cellStyle name="20% - Accent5 2 3" xfId="96"/>
    <cellStyle name="20% - Accent5 3" xfId="97"/>
    <cellStyle name="20% - Accent5 4" xfId="98"/>
    <cellStyle name="20% - Accent6 2" xfId="99"/>
    <cellStyle name="20% - Accent6 2 2" xfId="100"/>
    <cellStyle name="20% - Accent6 2 3" xfId="101"/>
    <cellStyle name="20% - Accent6 3" xfId="102"/>
    <cellStyle name="20% - Accent6 4" xfId="103"/>
    <cellStyle name="20% - Акцент1" xfId="104"/>
    <cellStyle name="20% - Акцент2" xfId="105"/>
    <cellStyle name="20% - Акцент3" xfId="106"/>
    <cellStyle name="20% - Акцент4" xfId="107"/>
    <cellStyle name="20% - Акцент5" xfId="108"/>
    <cellStyle name="20% - Акцент6" xfId="109"/>
    <cellStyle name="40% - Accent1 2" xfId="110"/>
    <cellStyle name="40% - Accent1 2 2" xfId="111"/>
    <cellStyle name="40% - Accent1 2 3" xfId="112"/>
    <cellStyle name="40% - Accent1 3" xfId="113"/>
    <cellStyle name="40% - Accent1 4" xfId="114"/>
    <cellStyle name="40% - Accent2 2" xfId="115"/>
    <cellStyle name="40% - Accent2 2 2" xfId="116"/>
    <cellStyle name="40% - Accent2 2 3" xfId="117"/>
    <cellStyle name="40% - Accent2 3" xfId="118"/>
    <cellStyle name="40% - Accent2 4" xfId="119"/>
    <cellStyle name="40% - Accent3 2" xfId="120"/>
    <cellStyle name="40% - Accent3 2 2" xfId="121"/>
    <cellStyle name="40% - Accent3 2 2 2" xfId="122"/>
    <cellStyle name="40% - Accent3 2 3" xfId="123"/>
    <cellStyle name="40% - Accent3 2 4" xfId="124"/>
    <cellStyle name="40% - Accent3 3" xfId="125"/>
    <cellStyle name="40% - Accent3 3 2" xfId="126"/>
    <cellStyle name="40% - Accent3 3 3" xfId="127"/>
    <cellStyle name="40% - Accent3 4" xfId="128"/>
    <cellStyle name="40% - Accent3 4 2" xfId="129"/>
    <cellStyle name="40% - Accent3 4 3" xfId="130"/>
    <cellStyle name="40% - Accent3 5" xfId="131"/>
    <cellStyle name="40% - Accent3 5 2" xfId="132"/>
    <cellStyle name="40% - Accent3 5 3" xfId="133"/>
    <cellStyle name="40% - Accent3 6" xfId="134"/>
    <cellStyle name="40% - Accent3 6 2" xfId="135"/>
    <cellStyle name="40% - Accent3 6 3" xfId="136"/>
    <cellStyle name="40% - Accent3 7" xfId="137"/>
    <cellStyle name="40% - Accent3 7 2" xfId="138"/>
    <cellStyle name="40% - Accent3 7 3" xfId="139"/>
    <cellStyle name="40% - Accent3 8" xfId="140"/>
    <cellStyle name="40% - Accent3 9" xfId="141"/>
    <cellStyle name="40% - Accent4 2" xfId="142"/>
    <cellStyle name="40% - Accent4 2 2" xfId="143"/>
    <cellStyle name="40% - Accent4 2 3" xfId="144"/>
    <cellStyle name="40% - Accent4 3" xfId="145"/>
    <cellStyle name="40% - Accent4 4" xfId="146"/>
    <cellStyle name="40% - Accent5 2" xfId="147"/>
    <cellStyle name="40% - Accent5 2 2" xfId="148"/>
    <cellStyle name="40% - Accent5 2 3" xfId="149"/>
    <cellStyle name="40% - Accent5 3" xfId="150"/>
    <cellStyle name="40% - Accent5 4" xfId="151"/>
    <cellStyle name="40% - Accent6 2" xfId="152"/>
    <cellStyle name="40% - Accent6 2 2" xfId="153"/>
    <cellStyle name="40% - Accent6 2 3" xfId="154"/>
    <cellStyle name="40% - Accent6 3" xfId="155"/>
    <cellStyle name="40% - Accent6 4" xfId="156"/>
    <cellStyle name="40% - Акцент1" xfId="157"/>
    <cellStyle name="40% - Акцент2" xfId="158"/>
    <cellStyle name="40% - Акцент3" xfId="159"/>
    <cellStyle name="40% - Акцент4" xfId="160"/>
    <cellStyle name="40% - Акцент5" xfId="161"/>
    <cellStyle name="40% - Акцент6" xfId="162"/>
    <cellStyle name="60% - Accent1 2" xfId="163"/>
    <cellStyle name="60% - Accent1 3" xfId="164"/>
    <cellStyle name="60% - Accent2 2" xfId="165"/>
    <cellStyle name="60% - Accent2 3" xfId="166"/>
    <cellStyle name="60% - Accent3 2" xfId="167"/>
    <cellStyle name="60% - Accent3 2 2" xfId="168"/>
    <cellStyle name="60% - Accent3 3" xfId="169"/>
    <cellStyle name="60% - Accent3 4" xfId="170"/>
    <cellStyle name="60% - Accent3 5" xfId="171"/>
    <cellStyle name="60% - Accent3 6" xfId="172"/>
    <cellStyle name="60% - Accent3 7" xfId="173"/>
    <cellStyle name="60% - Accent3 8" xfId="174"/>
    <cellStyle name="60% - Accent4 2" xfId="175"/>
    <cellStyle name="60% - Accent4 2 2" xfId="176"/>
    <cellStyle name="60% - Accent4 3" xfId="177"/>
    <cellStyle name="60% - Accent4 4" xfId="178"/>
    <cellStyle name="60% - Accent4 5" xfId="179"/>
    <cellStyle name="60% - Accent4 6" xfId="180"/>
    <cellStyle name="60% - Accent4 7" xfId="181"/>
    <cellStyle name="60% - Accent4 8" xfId="182"/>
    <cellStyle name="60% - Accent5 2" xfId="183"/>
    <cellStyle name="60% - Accent5 3" xfId="184"/>
    <cellStyle name="60% - Accent6 2" xfId="185"/>
    <cellStyle name="60% - Accent6 2 2" xfId="186"/>
    <cellStyle name="60% - Accent6 3" xfId="187"/>
    <cellStyle name="60% - Accent6 4" xfId="188"/>
    <cellStyle name="60% - Accent6 5" xfId="189"/>
    <cellStyle name="60% - Accent6 6" xfId="190"/>
    <cellStyle name="60% - Accent6 7" xfId="191"/>
    <cellStyle name="60% - Accent6 8" xfId="192"/>
    <cellStyle name="60% - Акцент1" xfId="193"/>
    <cellStyle name="60% - Акцент2" xfId="194"/>
    <cellStyle name="60% - Акцент3" xfId="195"/>
    <cellStyle name="60% - Акцент4" xfId="196"/>
    <cellStyle name="60% - Акцент5" xfId="197"/>
    <cellStyle name="60% - Акцент6" xfId="198"/>
    <cellStyle name="Accent1 2" xfId="199"/>
    <cellStyle name="Accent1 3" xfId="200"/>
    <cellStyle name="Accent2 2" xfId="201"/>
    <cellStyle name="Accent2 3" xfId="202"/>
    <cellStyle name="Accent3 2" xfId="203"/>
    <cellStyle name="Accent3 3" xfId="204"/>
    <cellStyle name="Accent4 2" xfId="205"/>
    <cellStyle name="Accent4 3" xfId="206"/>
    <cellStyle name="Accent5 2" xfId="207"/>
    <cellStyle name="Accent5 3" xfId="208"/>
    <cellStyle name="Accent6 2" xfId="209"/>
    <cellStyle name="Accent6 3" xfId="210"/>
    <cellStyle name="Bad 2" xfId="211"/>
    <cellStyle name="Bad 3" xfId="212"/>
    <cellStyle name="Calculation 2" xfId="213"/>
    <cellStyle name="Calculation 3" xfId="214"/>
    <cellStyle name="Check Cell 2" xfId="215"/>
    <cellStyle name="Check Cell 3" xfId="216"/>
    <cellStyle name="Comma" xfId="484" builtinId="3"/>
    <cellStyle name="Comma 10" xfId="217"/>
    <cellStyle name="Comma 11" xfId="218"/>
    <cellStyle name="Comma 11 2" xfId="219"/>
    <cellStyle name="Comma 12" xfId="220"/>
    <cellStyle name="Comma 12 2" xfId="221"/>
    <cellStyle name="Comma 12 3" xfId="222"/>
    <cellStyle name="Comma 13" xfId="223"/>
    <cellStyle name="Comma 13 2" xfId="224"/>
    <cellStyle name="Comma 14" xfId="225"/>
    <cellStyle name="Comma 14 2" xfId="226"/>
    <cellStyle name="Comma 15" xfId="227"/>
    <cellStyle name="Comma 15 2" xfId="228"/>
    <cellStyle name="Comma 16" xfId="229"/>
    <cellStyle name="Comma 16 2" xfId="230"/>
    <cellStyle name="Comma 17" xfId="231"/>
    <cellStyle name="Comma 18" xfId="481"/>
    <cellStyle name="Comma 2" xfId="232"/>
    <cellStyle name="Comma 2 2" xfId="2"/>
    <cellStyle name="Comma 2 2 2" xfId="233"/>
    <cellStyle name="Comma 2 3" xfId="234"/>
    <cellStyle name="Comma 2 4" xfId="235"/>
    <cellStyle name="Comma 2 5" xfId="236"/>
    <cellStyle name="Comma 2 5 2" xfId="237"/>
    <cellStyle name="Comma 2 5 3" xfId="238"/>
    <cellStyle name="Comma 2 6" xfId="239"/>
    <cellStyle name="Comma 2 7" xfId="240"/>
    <cellStyle name="Comma 3" xfId="241"/>
    <cellStyle name="Comma 3 2" xfId="242"/>
    <cellStyle name="Comma 3 3" xfId="243"/>
    <cellStyle name="Comma 3 4" xfId="244"/>
    <cellStyle name="Comma 3 5" xfId="245"/>
    <cellStyle name="Comma 3 6" xfId="246"/>
    <cellStyle name="Comma 4" xfId="247"/>
    <cellStyle name="Comma 4 2" xfId="248"/>
    <cellStyle name="Comma 4 3" xfId="249"/>
    <cellStyle name="Comma 4 3 2" xfId="250"/>
    <cellStyle name="Comma 4 4" xfId="251"/>
    <cellStyle name="Comma 5" xfId="252"/>
    <cellStyle name="Comma 5 2" xfId="253"/>
    <cellStyle name="Comma 5 3" xfId="254"/>
    <cellStyle name="Comma 5 4" xfId="255"/>
    <cellStyle name="Comma 6" xfId="256"/>
    <cellStyle name="Comma 6 2" xfId="257"/>
    <cellStyle name="Comma 6 3" xfId="258"/>
    <cellStyle name="Comma 6 4" xfId="259"/>
    <cellStyle name="Comma 7" xfId="260"/>
    <cellStyle name="Comma 7 2" xfId="261"/>
    <cellStyle name="Comma 7 2 2" xfId="262"/>
    <cellStyle name="Comma 8" xfId="263"/>
    <cellStyle name="Comma 8 2" xfId="264"/>
    <cellStyle name="Comma 8 3" xfId="265"/>
    <cellStyle name="Comma 8 3 2" xfId="266"/>
    <cellStyle name="Comma 9" xfId="267"/>
    <cellStyle name="Comma 9 2" xfId="268"/>
    <cellStyle name="Currency" xfId="486" builtinId="4"/>
    <cellStyle name="Currency 2" xfId="3"/>
    <cellStyle name="Currency 3" xfId="269"/>
    <cellStyle name="Currency 4" xfId="270"/>
    <cellStyle name="Currency 5" xfId="271"/>
    <cellStyle name="Explanatory Text 2" xfId="272"/>
    <cellStyle name="Explanatory Text 3" xfId="273"/>
    <cellStyle name="Good 2" xfId="274"/>
    <cellStyle name="Good 3" xfId="275"/>
    <cellStyle name="Heading 1 2" xfId="276"/>
    <cellStyle name="Heading 1 3" xfId="277"/>
    <cellStyle name="Heading 2 2" xfId="278"/>
    <cellStyle name="Heading 2 3" xfId="279"/>
    <cellStyle name="Heading 3 2" xfId="280"/>
    <cellStyle name="Heading 3 3" xfId="281"/>
    <cellStyle name="Heading 4 2" xfId="282"/>
    <cellStyle name="Heading 4 3" xfId="283"/>
    <cellStyle name="Hyperlink 2" xfId="284"/>
    <cellStyle name="Hyperlink 2 2" xfId="285"/>
    <cellStyle name="Input 2" xfId="286"/>
    <cellStyle name="Input 3" xfId="287"/>
    <cellStyle name="KPMG Heading 1" xfId="288"/>
    <cellStyle name="KPMG Heading 2" xfId="289"/>
    <cellStyle name="KPMG Heading 3" xfId="290"/>
    <cellStyle name="KPMG Heading 4" xfId="291"/>
    <cellStyle name="KPMG Normal" xfId="292"/>
    <cellStyle name="KPMG Normal Text" xfId="293"/>
    <cellStyle name="KPMG Normal_123" xfId="294"/>
    <cellStyle name="Linked Cell 2" xfId="295"/>
    <cellStyle name="Linked Cell 3" xfId="296"/>
    <cellStyle name="Neutral 2" xfId="297"/>
    <cellStyle name="Neutral 3" xfId="298"/>
    <cellStyle name="Normal" xfId="0" builtinId="0"/>
    <cellStyle name="Normal 10" xfId="299"/>
    <cellStyle name="Normal 11" xfId="300"/>
    <cellStyle name="Normal 12" xfId="301"/>
    <cellStyle name="Normal 13" xfId="302"/>
    <cellStyle name="Normal 14" xfId="303"/>
    <cellStyle name="Normal 15" xfId="304"/>
    <cellStyle name="Normal 16" xfId="305"/>
    <cellStyle name="Normal 16 2" xfId="306"/>
    <cellStyle name="Normal 17" xfId="307"/>
    <cellStyle name="Normal 17 2" xfId="308"/>
    <cellStyle name="Normal 17 3" xfId="309"/>
    <cellStyle name="Normal 18" xfId="310"/>
    <cellStyle name="Normal 18 2" xfId="311"/>
    <cellStyle name="Normal 19" xfId="312"/>
    <cellStyle name="Normal 19 2" xfId="313"/>
    <cellStyle name="Normal 2" xfId="314"/>
    <cellStyle name="Normal 2 10" xfId="315"/>
    <cellStyle name="Normal 2 2" xfId="316"/>
    <cellStyle name="Normal 2 2 2" xfId="317"/>
    <cellStyle name="Normal 2 3" xfId="318"/>
    <cellStyle name="Normal 2 3 2" xfId="319"/>
    <cellStyle name="Normal 2 4" xfId="320"/>
    <cellStyle name="Normal 2 5" xfId="321"/>
    <cellStyle name="Normal 2 6" xfId="322"/>
    <cellStyle name="Normal 2 7" xfId="323"/>
    <cellStyle name="Normal 2 7 2" xfId="324"/>
    <cellStyle name="Normal 2 7 3" xfId="325"/>
    <cellStyle name="Normal 2 8" xfId="326"/>
    <cellStyle name="Normal 2 9" xfId="327"/>
    <cellStyle name="Normal 20" xfId="328"/>
    <cellStyle name="Normal 20 2" xfId="329"/>
    <cellStyle name="Normal 20 3" xfId="330"/>
    <cellStyle name="Normal 21" xfId="331"/>
    <cellStyle name="Normal 21 2" xfId="332"/>
    <cellStyle name="Normal 21 3" xfId="333"/>
    <cellStyle name="Normal 22" xfId="334"/>
    <cellStyle name="Normal 22 2" xfId="335"/>
    <cellStyle name="Normal 22 3" xfId="336"/>
    <cellStyle name="Normal 23" xfId="337"/>
    <cellStyle name="Normal 23 2" xfId="338"/>
    <cellStyle name="Normal 24" xfId="339"/>
    <cellStyle name="Normal 24 2" xfId="340"/>
    <cellStyle name="Normal 25" xfId="341"/>
    <cellStyle name="Normal 25 2" xfId="342"/>
    <cellStyle name="Normal 26" xfId="343"/>
    <cellStyle name="Normal 26 2" xfId="344"/>
    <cellStyle name="Normal 27" xfId="345"/>
    <cellStyle name="Normal 27 2" xfId="346"/>
    <cellStyle name="Normal 28" xfId="347"/>
    <cellStyle name="Normal 28 2" xfId="348"/>
    <cellStyle name="Normal 29" xfId="349"/>
    <cellStyle name="Normal 29 2" xfId="350"/>
    <cellStyle name="Normal 3" xfId="1"/>
    <cellStyle name="Normal 3 2" xfId="4"/>
    <cellStyle name="Normal 3 3" xfId="351"/>
    <cellStyle name="Normal 3 4" xfId="352"/>
    <cellStyle name="Normal 3 5" xfId="353"/>
    <cellStyle name="Normal 3 6" xfId="354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2" xfId="360"/>
    <cellStyle name="Normal 32 2" xfId="361"/>
    <cellStyle name="Normal 33" xfId="362"/>
    <cellStyle name="Normal 33 2" xfId="363"/>
    <cellStyle name="Normal 34" xfId="364"/>
    <cellStyle name="Normal 34 2" xfId="365"/>
    <cellStyle name="Normal 35" xfId="366"/>
    <cellStyle name="Normal 35 2" xfId="367"/>
    <cellStyle name="Normal 36" xfId="368"/>
    <cellStyle name="Normal 37" xfId="369"/>
    <cellStyle name="Normal 374" xfId="370"/>
    <cellStyle name="Normal 374 2" xfId="371"/>
    <cellStyle name="Normal 38" xfId="372"/>
    <cellStyle name="Normal 39" xfId="373"/>
    <cellStyle name="Normal 4" xfId="374"/>
    <cellStyle name="Normal 4 2" xfId="375"/>
    <cellStyle name="Normal 4 2 2" xfId="376"/>
    <cellStyle name="Normal 4 3" xfId="377"/>
    <cellStyle name="Normal 4 4" xfId="378"/>
    <cellStyle name="Normal 40" xfId="379"/>
    <cellStyle name="Normal 41" xfId="380"/>
    <cellStyle name="Normal 41 2" xfId="485"/>
    <cellStyle name="Normal 42" xfId="381"/>
    <cellStyle name="Normal 43" xfId="382"/>
    <cellStyle name="Normal 44" xfId="482"/>
    <cellStyle name="Normal 44 2 2" xfId="483"/>
    <cellStyle name="Normal 48" xfId="383"/>
    <cellStyle name="Normal 5" xfId="384"/>
    <cellStyle name="Normal 5 2" xfId="385"/>
    <cellStyle name="Normal 5 3" xfId="386"/>
    <cellStyle name="Normal 5 4" xfId="387"/>
    <cellStyle name="Normal 5 5" xfId="388"/>
    <cellStyle name="Normal 54" xfId="389"/>
    <cellStyle name="Normal 6" xfId="390"/>
    <cellStyle name="Normal 6 2" xfId="391"/>
    <cellStyle name="Normal 6 3" xfId="392"/>
    <cellStyle name="Normal 7" xfId="393"/>
    <cellStyle name="Normal 7 2" xfId="394"/>
    <cellStyle name="Normal 7 3" xfId="395"/>
    <cellStyle name="Normal 7 4" xfId="396"/>
    <cellStyle name="Normal 78" xfId="397"/>
    <cellStyle name="Normal 78 2" xfId="398"/>
    <cellStyle name="Normal 8" xfId="399"/>
    <cellStyle name="Normal 8 2" xfId="400"/>
    <cellStyle name="Normal 81" xfId="401"/>
    <cellStyle name="Normal 9" xfId="402"/>
    <cellStyle name="Normal 9 2" xfId="403"/>
    <cellStyle name="Normal_Hashvet-2004" xfId="480"/>
    <cellStyle name="Normal_Sheet1" xfId="5"/>
    <cellStyle name="Note 2" xfId="404"/>
    <cellStyle name="Note 2 2" xfId="405"/>
    <cellStyle name="Note 2 3" xfId="406"/>
    <cellStyle name="Note 3" xfId="407"/>
    <cellStyle name="Note 3 2" xfId="408"/>
    <cellStyle name="Note 3 3" xfId="409"/>
    <cellStyle name="Note 4" xfId="410"/>
    <cellStyle name="Note 4 2" xfId="411"/>
    <cellStyle name="Note 5" xfId="412"/>
    <cellStyle name="Note 5 2" xfId="413"/>
    <cellStyle name="Note 6" xfId="414"/>
    <cellStyle name="Note 6 2" xfId="415"/>
    <cellStyle name="Note 7" xfId="416"/>
    <cellStyle name="Note 7 2" xfId="417"/>
    <cellStyle name="Note 8" xfId="418"/>
    <cellStyle name="Output 2" xfId="419"/>
    <cellStyle name="Output 3" xfId="420"/>
    <cellStyle name="Percent 2" xfId="421"/>
    <cellStyle name="Percent 2 2" xfId="422"/>
    <cellStyle name="Percent 2 2 2" xfId="423"/>
    <cellStyle name="Percent 2 3" xfId="424"/>
    <cellStyle name="Percent 2 3 2" xfId="425"/>
    <cellStyle name="Percent 2 3 3" xfId="426"/>
    <cellStyle name="Percent 2 4" xfId="427"/>
    <cellStyle name="Percent 2 5" xfId="428"/>
    <cellStyle name="Percent 3" xfId="429"/>
    <cellStyle name="Percent 3 2" xfId="430"/>
    <cellStyle name="Percent 3 3" xfId="431"/>
    <cellStyle name="Percent 4" xfId="432"/>
    <cellStyle name="Percent 4 2" xfId="433"/>
    <cellStyle name="Percent 4 3" xfId="434"/>
    <cellStyle name="Percent 5" xfId="435"/>
    <cellStyle name="Percent 5 2" xfId="436"/>
    <cellStyle name="Percent 6" xfId="437"/>
    <cellStyle name="Percent 6 2" xfId="438"/>
    <cellStyle name="Percent 7" xfId="439"/>
    <cellStyle name="Percent 8" xfId="440"/>
    <cellStyle name="Style 1" xfId="441"/>
    <cellStyle name="Style 1 2" xfId="442"/>
    <cellStyle name="Title 2" xfId="443"/>
    <cellStyle name="Total 2" xfId="444"/>
    <cellStyle name="Total 3" xfId="445"/>
    <cellStyle name="Warning Text 2" xfId="446"/>
    <cellStyle name="Warning Text 3" xfId="447"/>
    <cellStyle name="Акцент1" xfId="448"/>
    <cellStyle name="Акцент2" xfId="449"/>
    <cellStyle name="Акцент3" xfId="450"/>
    <cellStyle name="Акцент4" xfId="451"/>
    <cellStyle name="Акцент5" xfId="452"/>
    <cellStyle name="Акцент6" xfId="453"/>
    <cellStyle name="Беззащитный" xfId="454"/>
    <cellStyle name="Ввод " xfId="455"/>
    <cellStyle name="Вывод" xfId="456"/>
    <cellStyle name="Вычисление" xfId="457"/>
    <cellStyle name="Заголовок 1" xfId="458"/>
    <cellStyle name="Заголовок 2" xfId="459"/>
    <cellStyle name="Заголовок 3" xfId="460"/>
    <cellStyle name="Заголовок 4" xfId="461"/>
    <cellStyle name="Защитный" xfId="462"/>
    <cellStyle name="Итог" xfId="463"/>
    <cellStyle name="Контрольная ячейка" xfId="464"/>
    <cellStyle name="Название" xfId="465"/>
    <cellStyle name="Нейтральный" xfId="466"/>
    <cellStyle name="Обычный 2" xfId="467"/>
    <cellStyle name="Обычный 3" xfId="468"/>
    <cellStyle name="Обычный 3 2" xfId="469"/>
    <cellStyle name="Плохой" xfId="470"/>
    <cellStyle name="Пояснение" xfId="471"/>
    <cellStyle name="Примечание" xfId="472"/>
    <cellStyle name="Связанная ячейка" xfId="473"/>
    <cellStyle name="Текст предупреждения" xfId="474"/>
    <cellStyle name="Финансовый 2" xfId="475"/>
    <cellStyle name="Финансовый 3" xfId="476"/>
    <cellStyle name="Финансовый 3 2" xfId="477"/>
    <cellStyle name="Финансовый 4" xfId="478"/>
    <cellStyle name="Хороший" xfId="4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Marine.Harutyunyan\AppData\Roaming\Microsoft\Excel\External_Debt_Service_Payments_Schedule_2022%20(version%201).xls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03"/>
  <sheetViews>
    <sheetView tabSelected="1" zoomScaleNormal="100" workbookViewId="0">
      <selection activeCell="D266" sqref="D266"/>
    </sheetView>
  </sheetViews>
  <sheetFormatPr defaultRowHeight="13.5" outlineLevelRow="2" x14ac:dyDescent="0.25"/>
  <cols>
    <col min="1" max="1" width="3.5703125" style="3" customWidth="1"/>
    <col min="2" max="2" width="18.5703125" style="123" customWidth="1"/>
    <col min="3" max="3" width="48.140625" style="123" customWidth="1"/>
    <col min="4" max="7" width="18.5703125" style="1" customWidth="1"/>
    <col min="8" max="9" width="14.7109375" style="1" customWidth="1"/>
    <col min="10" max="250" width="9.140625" style="1"/>
    <col min="251" max="251" width="0" style="1" hidden="1" customWidth="1"/>
    <col min="252" max="252" width="3.5703125" style="1" customWidth="1"/>
    <col min="253" max="253" width="49.85546875" style="1" customWidth="1"/>
    <col min="254" max="254" width="16" style="1" customWidth="1"/>
    <col min="255" max="255" width="13.5703125" style="1" customWidth="1"/>
    <col min="256" max="256" width="16.7109375" style="1" customWidth="1"/>
    <col min="257" max="257" width="15.140625" style="1" customWidth="1"/>
    <col min="258" max="506" width="9.140625" style="1"/>
    <col min="507" max="507" width="0" style="1" hidden="1" customWidth="1"/>
    <col min="508" max="508" width="3.5703125" style="1" customWidth="1"/>
    <col min="509" max="509" width="49.85546875" style="1" customWidth="1"/>
    <col min="510" max="510" width="16" style="1" customWidth="1"/>
    <col min="511" max="511" width="13.5703125" style="1" customWidth="1"/>
    <col min="512" max="512" width="16.7109375" style="1" customWidth="1"/>
    <col min="513" max="513" width="15.140625" style="1" customWidth="1"/>
    <col min="514" max="762" width="9.140625" style="1"/>
    <col min="763" max="763" width="0" style="1" hidden="1" customWidth="1"/>
    <col min="764" max="764" width="3.5703125" style="1" customWidth="1"/>
    <col min="765" max="765" width="49.85546875" style="1" customWidth="1"/>
    <col min="766" max="766" width="16" style="1" customWidth="1"/>
    <col min="767" max="767" width="13.5703125" style="1" customWidth="1"/>
    <col min="768" max="768" width="16.7109375" style="1" customWidth="1"/>
    <col min="769" max="769" width="15.140625" style="1" customWidth="1"/>
    <col min="770" max="1018" width="9.140625" style="1"/>
    <col min="1019" max="1019" width="0" style="1" hidden="1" customWidth="1"/>
    <col min="1020" max="1020" width="3.5703125" style="1" customWidth="1"/>
    <col min="1021" max="1021" width="49.85546875" style="1" customWidth="1"/>
    <col min="1022" max="1022" width="16" style="1" customWidth="1"/>
    <col min="1023" max="1023" width="13.5703125" style="1" customWidth="1"/>
    <col min="1024" max="1024" width="16.7109375" style="1" customWidth="1"/>
    <col min="1025" max="1025" width="15.140625" style="1" customWidth="1"/>
    <col min="1026" max="1274" width="9.140625" style="1"/>
    <col min="1275" max="1275" width="0" style="1" hidden="1" customWidth="1"/>
    <col min="1276" max="1276" width="3.5703125" style="1" customWidth="1"/>
    <col min="1277" max="1277" width="49.85546875" style="1" customWidth="1"/>
    <col min="1278" max="1278" width="16" style="1" customWidth="1"/>
    <col min="1279" max="1279" width="13.5703125" style="1" customWidth="1"/>
    <col min="1280" max="1280" width="16.7109375" style="1" customWidth="1"/>
    <col min="1281" max="1281" width="15.140625" style="1" customWidth="1"/>
    <col min="1282" max="1530" width="9.140625" style="1"/>
    <col min="1531" max="1531" width="0" style="1" hidden="1" customWidth="1"/>
    <col min="1532" max="1532" width="3.5703125" style="1" customWidth="1"/>
    <col min="1533" max="1533" width="49.85546875" style="1" customWidth="1"/>
    <col min="1534" max="1534" width="16" style="1" customWidth="1"/>
    <col min="1535" max="1535" width="13.5703125" style="1" customWidth="1"/>
    <col min="1536" max="1536" width="16.7109375" style="1" customWidth="1"/>
    <col min="1537" max="1537" width="15.140625" style="1" customWidth="1"/>
    <col min="1538" max="1786" width="9.140625" style="1"/>
    <col min="1787" max="1787" width="0" style="1" hidden="1" customWidth="1"/>
    <col min="1788" max="1788" width="3.5703125" style="1" customWidth="1"/>
    <col min="1789" max="1789" width="49.85546875" style="1" customWidth="1"/>
    <col min="1790" max="1790" width="16" style="1" customWidth="1"/>
    <col min="1791" max="1791" width="13.5703125" style="1" customWidth="1"/>
    <col min="1792" max="1792" width="16.7109375" style="1" customWidth="1"/>
    <col min="1793" max="1793" width="15.140625" style="1" customWidth="1"/>
    <col min="1794" max="2042" width="9.140625" style="1"/>
    <col min="2043" max="2043" width="0" style="1" hidden="1" customWidth="1"/>
    <col min="2044" max="2044" width="3.5703125" style="1" customWidth="1"/>
    <col min="2045" max="2045" width="49.85546875" style="1" customWidth="1"/>
    <col min="2046" max="2046" width="16" style="1" customWidth="1"/>
    <col min="2047" max="2047" width="13.5703125" style="1" customWidth="1"/>
    <col min="2048" max="2048" width="16.7109375" style="1" customWidth="1"/>
    <col min="2049" max="2049" width="15.140625" style="1" customWidth="1"/>
    <col min="2050" max="2298" width="9.140625" style="1"/>
    <col min="2299" max="2299" width="0" style="1" hidden="1" customWidth="1"/>
    <col min="2300" max="2300" width="3.5703125" style="1" customWidth="1"/>
    <col min="2301" max="2301" width="49.85546875" style="1" customWidth="1"/>
    <col min="2302" max="2302" width="16" style="1" customWidth="1"/>
    <col min="2303" max="2303" width="13.5703125" style="1" customWidth="1"/>
    <col min="2304" max="2304" width="16.7109375" style="1" customWidth="1"/>
    <col min="2305" max="2305" width="15.140625" style="1" customWidth="1"/>
    <col min="2306" max="2554" width="9.140625" style="1"/>
    <col min="2555" max="2555" width="0" style="1" hidden="1" customWidth="1"/>
    <col min="2556" max="2556" width="3.5703125" style="1" customWidth="1"/>
    <col min="2557" max="2557" width="49.85546875" style="1" customWidth="1"/>
    <col min="2558" max="2558" width="16" style="1" customWidth="1"/>
    <col min="2559" max="2559" width="13.5703125" style="1" customWidth="1"/>
    <col min="2560" max="2560" width="16.7109375" style="1" customWidth="1"/>
    <col min="2561" max="2561" width="15.140625" style="1" customWidth="1"/>
    <col min="2562" max="2810" width="9.140625" style="1"/>
    <col min="2811" max="2811" width="0" style="1" hidden="1" customWidth="1"/>
    <col min="2812" max="2812" width="3.5703125" style="1" customWidth="1"/>
    <col min="2813" max="2813" width="49.85546875" style="1" customWidth="1"/>
    <col min="2814" max="2814" width="16" style="1" customWidth="1"/>
    <col min="2815" max="2815" width="13.5703125" style="1" customWidth="1"/>
    <col min="2816" max="2816" width="16.7109375" style="1" customWidth="1"/>
    <col min="2817" max="2817" width="15.140625" style="1" customWidth="1"/>
    <col min="2818" max="3066" width="9.140625" style="1"/>
    <col min="3067" max="3067" width="0" style="1" hidden="1" customWidth="1"/>
    <col min="3068" max="3068" width="3.5703125" style="1" customWidth="1"/>
    <col min="3069" max="3069" width="49.85546875" style="1" customWidth="1"/>
    <col min="3070" max="3070" width="16" style="1" customWidth="1"/>
    <col min="3071" max="3071" width="13.5703125" style="1" customWidth="1"/>
    <col min="3072" max="3072" width="16.7109375" style="1" customWidth="1"/>
    <col min="3073" max="3073" width="15.140625" style="1" customWidth="1"/>
    <col min="3074" max="3322" width="9.140625" style="1"/>
    <col min="3323" max="3323" width="0" style="1" hidden="1" customWidth="1"/>
    <col min="3324" max="3324" width="3.5703125" style="1" customWidth="1"/>
    <col min="3325" max="3325" width="49.85546875" style="1" customWidth="1"/>
    <col min="3326" max="3326" width="16" style="1" customWidth="1"/>
    <col min="3327" max="3327" width="13.5703125" style="1" customWidth="1"/>
    <col min="3328" max="3328" width="16.7109375" style="1" customWidth="1"/>
    <col min="3329" max="3329" width="15.140625" style="1" customWidth="1"/>
    <col min="3330" max="3578" width="9.140625" style="1"/>
    <col min="3579" max="3579" width="0" style="1" hidden="1" customWidth="1"/>
    <col min="3580" max="3580" width="3.5703125" style="1" customWidth="1"/>
    <col min="3581" max="3581" width="49.85546875" style="1" customWidth="1"/>
    <col min="3582" max="3582" width="16" style="1" customWidth="1"/>
    <col min="3583" max="3583" width="13.5703125" style="1" customWidth="1"/>
    <col min="3584" max="3584" width="16.7109375" style="1" customWidth="1"/>
    <col min="3585" max="3585" width="15.140625" style="1" customWidth="1"/>
    <col min="3586" max="3834" width="9.140625" style="1"/>
    <col min="3835" max="3835" width="0" style="1" hidden="1" customWidth="1"/>
    <col min="3836" max="3836" width="3.5703125" style="1" customWidth="1"/>
    <col min="3837" max="3837" width="49.85546875" style="1" customWidth="1"/>
    <col min="3838" max="3838" width="16" style="1" customWidth="1"/>
    <col min="3839" max="3839" width="13.5703125" style="1" customWidth="1"/>
    <col min="3840" max="3840" width="16.7109375" style="1" customWidth="1"/>
    <col min="3841" max="3841" width="15.140625" style="1" customWidth="1"/>
    <col min="3842" max="4090" width="9.140625" style="1"/>
    <col min="4091" max="4091" width="0" style="1" hidden="1" customWidth="1"/>
    <col min="4092" max="4092" width="3.5703125" style="1" customWidth="1"/>
    <col min="4093" max="4093" width="49.85546875" style="1" customWidth="1"/>
    <col min="4094" max="4094" width="16" style="1" customWidth="1"/>
    <col min="4095" max="4095" width="13.5703125" style="1" customWidth="1"/>
    <col min="4096" max="4096" width="16.7109375" style="1" customWidth="1"/>
    <col min="4097" max="4097" width="15.140625" style="1" customWidth="1"/>
    <col min="4098" max="4346" width="9.140625" style="1"/>
    <col min="4347" max="4347" width="0" style="1" hidden="1" customWidth="1"/>
    <col min="4348" max="4348" width="3.5703125" style="1" customWidth="1"/>
    <col min="4349" max="4349" width="49.85546875" style="1" customWidth="1"/>
    <col min="4350" max="4350" width="16" style="1" customWidth="1"/>
    <col min="4351" max="4351" width="13.5703125" style="1" customWidth="1"/>
    <col min="4352" max="4352" width="16.7109375" style="1" customWidth="1"/>
    <col min="4353" max="4353" width="15.140625" style="1" customWidth="1"/>
    <col min="4354" max="4602" width="9.140625" style="1"/>
    <col min="4603" max="4603" width="0" style="1" hidden="1" customWidth="1"/>
    <col min="4604" max="4604" width="3.5703125" style="1" customWidth="1"/>
    <col min="4605" max="4605" width="49.85546875" style="1" customWidth="1"/>
    <col min="4606" max="4606" width="16" style="1" customWidth="1"/>
    <col min="4607" max="4607" width="13.5703125" style="1" customWidth="1"/>
    <col min="4608" max="4608" width="16.7109375" style="1" customWidth="1"/>
    <col min="4609" max="4609" width="15.140625" style="1" customWidth="1"/>
    <col min="4610" max="4858" width="9.140625" style="1"/>
    <col min="4859" max="4859" width="0" style="1" hidden="1" customWidth="1"/>
    <col min="4860" max="4860" width="3.5703125" style="1" customWidth="1"/>
    <col min="4861" max="4861" width="49.85546875" style="1" customWidth="1"/>
    <col min="4862" max="4862" width="16" style="1" customWidth="1"/>
    <col min="4863" max="4863" width="13.5703125" style="1" customWidth="1"/>
    <col min="4864" max="4864" width="16.7109375" style="1" customWidth="1"/>
    <col min="4865" max="4865" width="15.140625" style="1" customWidth="1"/>
    <col min="4866" max="5114" width="9.140625" style="1"/>
    <col min="5115" max="5115" width="0" style="1" hidden="1" customWidth="1"/>
    <col min="5116" max="5116" width="3.5703125" style="1" customWidth="1"/>
    <col min="5117" max="5117" width="49.85546875" style="1" customWidth="1"/>
    <col min="5118" max="5118" width="16" style="1" customWidth="1"/>
    <col min="5119" max="5119" width="13.5703125" style="1" customWidth="1"/>
    <col min="5120" max="5120" width="16.7109375" style="1" customWidth="1"/>
    <col min="5121" max="5121" width="15.140625" style="1" customWidth="1"/>
    <col min="5122" max="5370" width="9.140625" style="1"/>
    <col min="5371" max="5371" width="0" style="1" hidden="1" customWidth="1"/>
    <col min="5372" max="5372" width="3.5703125" style="1" customWidth="1"/>
    <col min="5373" max="5373" width="49.85546875" style="1" customWidth="1"/>
    <col min="5374" max="5374" width="16" style="1" customWidth="1"/>
    <col min="5375" max="5375" width="13.5703125" style="1" customWidth="1"/>
    <col min="5376" max="5376" width="16.7109375" style="1" customWidth="1"/>
    <col min="5377" max="5377" width="15.140625" style="1" customWidth="1"/>
    <col min="5378" max="5626" width="9.140625" style="1"/>
    <col min="5627" max="5627" width="0" style="1" hidden="1" customWidth="1"/>
    <col min="5628" max="5628" width="3.5703125" style="1" customWidth="1"/>
    <col min="5629" max="5629" width="49.85546875" style="1" customWidth="1"/>
    <col min="5630" max="5630" width="16" style="1" customWidth="1"/>
    <col min="5631" max="5631" width="13.5703125" style="1" customWidth="1"/>
    <col min="5632" max="5632" width="16.7109375" style="1" customWidth="1"/>
    <col min="5633" max="5633" width="15.140625" style="1" customWidth="1"/>
    <col min="5634" max="5882" width="9.140625" style="1"/>
    <col min="5883" max="5883" width="0" style="1" hidden="1" customWidth="1"/>
    <col min="5884" max="5884" width="3.5703125" style="1" customWidth="1"/>
    <col min="5885" max="5885" width="49.85546875" style="1" customWidth="1"/>
    <col min="5886" max="5886" width="16" style="1" customWidth="1"/>
    <col min="5887" max="5887" width="13.5703125" style="1" customWidth="1"/>
    <col min="5888" max="5888" width="16.7109375" style="1" customWidth="1"/>
    <col min="5889" max="5889" width="15.140625" style="1" customWidth="1"/>
    <col min="5890" max="6138" width="9.140625" style="1"/>
    <col min="6139" max="6139" width="0" style="1" hidden="1" customWidth="1"/>
    <col min="6140" max="6140" width="3.5703125" style="1" customWidth="1"/>
    <col min="6141" max="6141" width="49.85546875" style="1" customWidth="1"/>
    <col min="6142" max="6142" width="16" style="1" customWidth="1"/>
    <col min="6143" max="6143" width="13.5703125" style="1" customWidth="1"/>
    <col min="6144" max="6144" width="16.7109375" style="1" customWidth="1"/>
    <col min="6145" max="6145" width="15.140625" style="1" customWidth="1"/>
    <col min="6146" max="6394" width="9.140625" style="1"/>
    <col min="6395" max="6395" width="0" style="1" hidden="1" customWidth="1"/>
    <col min="6396" max="6396" width="3.5703125" style="1" customWidth="1"/>
    <col min="6397" max="6397" width="49.85546875" style="1" customWidth="1"/>
    <col min="6398" max="6398" width="16" style="1" customWidth="1"/>
    <col min="6399" max="6399" width="13.5703125" style="1" customWidth="1"/>
    <col min="6400" max="6400" width="16.7109375" style="1" customWidth="1"/>
    <col min="6401" max="6401" width="15.140625" style="1" customWidth="1"/>
    <col min="6402" max="6650" width="9.140625" style="1"/>
    <col min="6651" max="6651" width="0" style="1" hidden="1" customWidth="1"/>
    <col min="6652" max="6652" width="3.5703125" style="1" customWidth="1"/>
    <col min="6653" max="6653" width="49.85546875" style="1" customWidth="1"/>
    <col min="6654" max="6654" width="16" style="1" customWidth="1"/>
    <col min="6655" max="6655" width="13.5703125" style="1" customWidth="1"/>
    <col min="6656" max="6656" width="16.7109375" style="1" customWidth="1"/>
    <col min="6657" max="6657" width="15.140625" style="1" customWidth="1"/>
    <col min="6658" max="6906" width="9.140625" style="1"/>
    <col min="6907" max="6907" width="0" style="1" hidden="1" customWidth="1"/>
    <col min="6908" max="6908" width="3.5703125" style="1" customWidth="1"/>
    <col min="6909" max="6909" width="49.85546875" style="1" customWidth="1"/>
    <col min="6910" max="6910" width="16" style="1" customWidth="1"/>
    <col min="6911" max="6911" width="13.5703125" style="1" customWidth="1"/>
    <col min="6912" max="6912" width="16.7109375" style="1" customWidth="1"/>
    <col min="6913" max="6913" width="15.140625" style="1" customWidth="1"/>
    <col min="6914" max="7162" width="9.140625" style="1"/>
    <col min="7163" max="7163" width="0" style="1" hidden="1" customWidth="1"/>
    <col min="7164" max="7164" width="3.5703125" style="1" customWidth="1"/>
    <col min="7165" max="7165" width="49.85546875" style="1" customWidth="1"/>
    <col min="7166" max="7166" width="16" style="1" customWidth="1"/>
    <col min="7167" max="7167" width="13.5703125" style="1" customWidth="1"/>
    <col min="7168" max="7168" width="16.7109375" style="1" customWidth="1"/>
    <col min="7169" max="7169" width="15.140625" style="1" customWidth="1"/>
    <col min="7170" max="7418" width="9.140625" style="1"/>
    <col min="7419" max="7419" width="0" style="1" hidden="1" customWidth="1"/>
    <col min="7420" max="7420" width="3.5703125" style="1" customWidth="1"/>
    <col min="7421" max="7421" width="49.85546875" style="1" customWidth="1"/>
    <col min="7422" max="7422" width="16" style="1" customWidth="1"/>
    <col min="7423" max="7423" width="13.5703125" style="1" customWidth="1"/>
    <col min="7424" max="7424" width="16.7109375" style="1" customWidth="1"/>
    <col min="7425" max="7425" width="15.140625" style="1" customWidth="1"/>
    <col min="7426" max="7674" width="9.140625" style="1"/>
    <col min="7675" max="7675" width="0" style="1" hidden="1" customWidth="1"/>
    <col min="7676" max="7676" width="3.5703125" style="1" customWidth="1"/>
    <col min="7677" max="7677" width="49.85546875" style="1" customWidth="1"/>
    <col min="7678" max="7678" width="16" style="1" customWidth="1"/>
    <col min="7679" max="7679" width="13.5703125" style="1" customWidth="1"/>
    <col min="7680" max="7680" width="16.7109375" style="1" customWidth="1"/>
    <col min="7681" max="7681" width="15.140625" style="1" customWidth="1"/>
    <col min="7682" max="7930" width="9.140625" style="1"/>
    <col min="7931" max="7931" width="0" style="1" hidden="1" customWidth="1"/>
    <col min="7932" max="7932" width="3.5703125" style="1" customWidth="1"/>
    <col min="7933" max="7933" width="49.85546875" style="1" customWidth="1"/>
    <col min="7934" max="7934" width="16" style="1" customWidth="1"/>
    <col min="7935" max="7935" width="13.5703125" style="1" customWidth="1"/>
    <col min="7936" max="7936" width="16.7109375" style="1" customWidth="1"/>
    <col min="7937" max="7937" width="15.140625" style="1" customWidth="1"/>
    <col min="7938" max="8186" width="9.140625" style="1"/>
    <col min="8187" max="8187" width="0" style="1" hidden="1" customWidth="1"/>
    <col min="8188" max="8188" width="3.5703125" style="1" customWidth="1"/>
    <col min="8189" max="8189" width="49.85546875" style="1" customWidth="1"/>
    <col min="8190" max="8190" width="16" style="1" customWidth="1"/>
    <col min="8191" max="8191" width="13.5703125" style="1" customWidth="1"/>
    <col min="8192" max="8192" width="16.7109375" style="1" customWidth="1"/>
    <col min="8193" max="8193" width="15.140625" style="1" customWidth="1"/>
    <col min="8194" max="8442" width="9.140625" style="1"/>
    <col min="8443" max="8443" width="0" style="1" hidden="1" customWidth="1"/>
    <col min="8444" max="8444" width="3.5703125" style="1" customWidth="1"/>
    <col min="8445" max="8445" width="49.85546875" style="1" customWidth="1"/>
    <col min="8446" max="8446" width="16" style="1" customWidth="1"/>
    <col min="8447" max="8447" width="13.5703125" style="1" customWidth="1"/>
    <col min="8448" max="8448" width="16.7109375" style="1" customWidth="1"/>
    <col min="8449" max="8449" width="15.140625" style="1" customWidth="1"/>
    <col min="8450" max="8698" width="9.140625" style="1"/>
    <col min="8699" max="8699" width="0" style="1" hidden="1" customWidth="1"/>
    <col min="8700" max="8700" width="3.5703125" style="1" customWidth="1"/>
    <col min="8701" max="8701" width="49.85546875" style="1" customWidth="1"/>
    <col min="8702" max="8702" width="16" style="1" customWidth="1"/>
    <col min="8703" max="8703" width="13.5703125" style="1" customWidth="1"/>
    <col min="8704" max="8704" width="16.7109375" style="1" customWidth="1"/>
    <col min="8705" max="8705" width="15.140625" style="1" customWidth="1"/>
    <col min="8706" max="8954" width="9.140625" style="1"/>
    <col min="8955" max="8955" width="0" style="1" hidden="1" customWidth="1"/>
    <col min="8956" max="8956" width="3.5703125" style="1" customWidth="1"/>
    <col min="8957" max="8957" width="49.85546875" style="1" customWidth="1"/>
    <col min="8958" max="8958" width="16" style="1" customWidth="1"/>
    <col min="8959" max="8959" width="13.5703125" style="1" customWidth="1"/>
    <col min="8960" max="8960" width="16.7109375" style="1" customWidth="1"/>
    <col min="8961" max="8961" width="15.140625" style="1" customWidth="1"/>
    <col min="8962" max="9210" width="9.140625" style="1"/>
    <col min="9211" max="9211" width="0" style="1" hidden="1" customWidth="1"/>
    <col min="9212" max="9212" width="3.5703125" style="1" customWidth="1"/>
    <col min="9213" max="9213" width="49.85546875" style="1" customWidth="1"/>
    <col min="9214" max="9214" width="16" style="1" customWidth="1"/>
    <col min="9215" max="9215" width="13.5703125" style="1" customWidth="1"/>
    <col min="9216" max="9216" width="16.7109375" style="1" customWidth="1"/>
    <col min="9217" max="9217" width="15.140625" style="1" customWidth="1"/>
    <col min="9218" max="9466" width="9.140625" style="1"/>
    <col min="9467" max="9467" width="0" style="1" hidden="1" customWidth="1"/>
    <col min="9468" max="9468" width="3.5703125" style="1" customWidth="1"/>
    <col min="9469" max="9469" width="49.85546875" style="1" customWidth="1"/>
    <col min="9470" max="9470" width="16" style="1" customWidth="1"/>
    <col min="9471" max="9471" width="13.5703125" style="1" customWidth="1"/>
    <col min="9472" max="9472" width="16.7109375" style="1" customWidth="1"/>
    <col min="9473" max="9473" width="15.140625" style="1" customWidth="1"/>
    <col min="9474" max="9722" width="9.140625" style="1"/>
    <col min="9723" max="9723" width="0" style="1" hidden="1" customWidth="1"/>
    <col min="9724" max="9724" width="3.5703125" style="1" customWidth="1"/>
    <col min="9725" max="9725" width="49.85546875" style="1" customWidth="1"/>
    <col min="9726" max="9726" width="16" style="1" customWidth="1"/>
    <col min="9727" max="9727" width="13.5703125" style="1" customWidth="1"/>
    <col min="9728" max="9728" width="16.7109375" style="1" customWidth="1"/>
    <col min="9729" max="9729" width="15.140625" style="1" customWidth="1"/>
    <col min="9730" max="9978" width="9.140625" style="1"/>
    <col min="9979" max="9979" width="0" style="1" hidden="1" customWidth="1"/>
    <col min="9980" max="9980" width="3.5703125" style="1" customWidth="1"/>
    <col min="9981" max="9981" width="49.85546875" style="1" customWidth="1"/>
    <col min="9982" max="9982" width="16" style="1" customWidth="1"/>
    <col min="9983" max="9983" width="13.5703125" style="1" customWidth="1"/>
    <col min="9984" max="9984" width="16.7109375" style="1" customWidth="1"/>
    <col min="9985" max="9985" width="15.140625" style="1" customWidth="1"/>
    <col min="9986" max="10234" width="9.140625" style="1"/>
    <col min="10235" max="10235" width="0" style="1" hidden="1" customWidth="1"/>
    <col min="10236" max="10236" width="3.5703125" style="1" customWidth="1"/>
    <col min="10237" max="10237" width="49.85546875" style="1" customWidth="1"/>
    <col min="10238" max="10238" width="16" style="1" customWidth="1"/>
    <col min="10239" max="10239" width="13.5703125" style="1" customWidth="1"/>
    <col min="10240" max="10240" width="16.7109375" style="1" customWidth="1"/>
    <col min="10241" max="10241" width="15.140625" style="1" customWidth="1"/>
    <col min="10242" max="10490" width="9.140625" style="1"/>
    <col min="10491" max="10491" width="0" style="1" hidden="1" customWidth="1"/>
    <col min="10492" max="10492" width="3.5703125" style="1" customWidth="1"/>
    <col min="10493" max="10493" width="49.85546875" style="1" customWidth="1"/>
    <col min="10494" max="10494" width="16" style="1" customWidth="1"/>
    <col min="10495" max="10495" width="13.5703125" style="1" customWidth="1"/>
    <col min="10496" max="10496" width="16.7109375" style="1" customWidth="1"/>
    <col min="10497" max="10497" width="15.140625" style="1" customWidth="1"/>
    <col min="10498" max="10746" width="9.140625" style="1"/>
    <col min="10747" max="10747" width="0" style="1" hidden="1" customWidth="1"/>
    <col min="10748" max="10748" width="3.5703125" style="1" customWidth="1"/>
    <col min="10749" max="10749" width="49.85546875" style="1" customWidth="1"/>
    <col min="10750" max="10750" width="16" style="1" customWidth="1"/>
    <col min="10751" max="10751" width="13.5703125" style="1" customWidth="1"/>
    <col min="10752" max="10752" width="16.7109375" style="1" customWidth="1"/>
    <col min="10753" max="10753" width="15.140625" style="1" customWidth="1"/>
    <col min="10754" max="11002" width="9.140625" style="1"/>
    <col min="11003" max="11003" width="0" style="1" hidden="1" customWidth="1"/>
    <col min="11004" max="11004" width="3.5703125" style="1" customWidth="1"/>
    <col min="11005" max="11005" width="49.85546875" style="1" customWidth="1"/>
    <col min="11006" max="11006" width="16" style="1" customWidth="1"/>
    <col min="11007" max="11007" width="13.5703125" style="1" customWidth="1"/>
    <col min="11008" max="11008" width="16.7109375" style="1" customWidth="1"/>
    <col min="11009" max="11009" width="15.140625" style="1" customWidth="1"/>
    <col min="11010" max="11258" width="9.140625" style="1"/>
    <col min="11259" max="11259" width="0" style="1" hidden="1" customWidth="1"/>
    <col min="11260" max="11260" width="3.5703125" style="1" customWidth="1"/>
    <col min="11261" max="11261" width="49.85546875" style="1" customWidth="1"/>
    <col min="11262" max="11262" width="16" style="1" customWidth="1"/>
    <col min="11263" max="11263" width="13.5703125" style="1" customWidth="1"/>
    <col min="11264" max="11264" width="16.7109375" style="1" customWidth="1"/>
    <col min="11265" max="11265" width="15.140625" style="1" customWidth="1"/>
    <col min="11266" max="11514" width="9.140625" style="1"/>
    <col min="11515" max="11515" width="0" style="1" hidden="1" customWidth="1"/>
    <col min="11516" max="11516" width="3.5703125" style="1" customWidth="1"/>
    <col min="11517" max="11517" width="49.85546875" style="1" customWidth="1"/>
    <col min="11518" max="11518" width="16" style="1" customWidth="1"/>
    <col min="11519" max="11519" width="13.5703125" style="1" customWidth="1"/>
    <col min="11520" max="11520" width="16.7109375" style="1" customWidth="1"/>
    <col min="11521" max="11521" width="15.140625" style="1" customWidth="1"/>
    <col min="11522" max="11770" width="9.140625" style="1"/>
    <col min="11771" max="11771" width="0" style="1" hidden="1" customWidth="1"/>
    <col min="11772" max="11772" width="3.5703125" style="1" customWidth="1"/>
    <col min="11773" max="11773" width="49.85546875" style="1" customWidth="1"/>
    <col min="11774" max="11774" width="16" style="1" customWidth="1"/>
    <col min="11775" max="11775" width="13.5703125" style="1" customWidth="1"/>
    <col min="11776" max="11776" width="16.7109375" style="1" customWidth="1"/>
    <col min="11777" max="11777" width="15.140625" style="1" customWidth="1"/>
    <col min="11778" max="12026" width="9.140625" style="1"/>
    <col min="12027" max="12027" width="0" style="1" hidden="1" customWidth="1"/>
    <col min="12028" max="12028" width="3.5703125" style="1" customWidth="1"/>
    <col min="12029" max="12029" width="49.85546875" style="1" customWidth="1"/>
    <col min="12030" max="12030" width="16" style="1" customWidth="1"/>
    <col min="12031" max="12031" width="13.5703125" style="1" customWidth="1"/>
    <col min="12032" max="12032" width="16.7109375" style="1" customWidth="1"/>
    <col min="12033" max="12033" width="15.140625" style="1" customWidth="1"/>
    <col min="12034" max="12282" width="9.140625" style="1"/>
    <col min="12283" max="12283" width="0" style="1" hidden="1" customWidth="1"/>
    <col min="12284" max="12284" width="3.5703125" style="1" customWidth="1"/>
    <col min="12285" max="12285" width="49.85546875" style="1" customWidth="1"/>
    <col min="12286" max="12286" width="16" style="1" customWidth="1"/>
    <col min="12287" max="12287" width="13.5703125" style="1" customWidth="1"/>
    <col min="12288" max="12288" width="16.7109375" style="1" customWidth="1"/>
    <col min="12289" max="12289" width="15.140625" style="1" customWidth="1"/>
    <col min="12290" max="12538" width="9.140625" style="1"/>
    <col min="12539" max="12539" width="0" style="1" hidden="1" customWidth="1"/>
    <col min="12540" max="12540" width="3.5703125" style="1" customWidth="1"/>
    <col min="12541" max="12541" width="49.85546875" style="1" customWidth="1"/>
    <col min="12542" max="12542" width="16" style="1" customWidth="1"/>
    <col min="12543" max="12543" width="13.5703125" style="1" customWidth="1"/>
    <col min="12544" max="12544" width="16.7109375" style="1" customWidth="1"/>
    <col min="12545" max="12545" width="15.140625" style="1" customWidth="1"/>
    <col min="12546" max="12794" width="9.140625" style="1"/>
    <col min="12795" max="12795" width="0" style="1" hidden="1" customWidth="1"/>
    <col min="12796" max="12796" width="3.5703125" style="1" customWidth="1"/>
    <col min="12797" max="12797" width="49.85546875" style="1" customWidth="1"/>
    <col min="12798" max="12798" width="16" style="1" customWidth="1"/>
    <col min="12799" max="12799" width="13.5703125" style="1" customWidth="1"/>
    <col min="12800" max="12800" width="16.7109375" style="1" customWidth="1"/>
    <col min="12801" max="12801" width="15.140625" style="1" customWidth="1"/>
    <col min="12802" max="13050" width="9.140625" style="1"/>
    <col min="13051" max="13051" width="0" style="1" hidden="1" customWidth="1"/>
    <col min="13052" max="13052" width="3.5703125" style="1" customWidth="1"/>
    <col min="13053" max="13053" width="49.85546875" style="1" customWidth="1"/>
    <col min="13054" max="13054" width="16" style="1" customWidth="1"/>
    <col min="13055" max="13055" width="13.5703125" style="1" customWidth="1"/>
    <col min="13056" max="13056" width="16.7109375" style="1" customWidth="1"/>
    <col min="13057" max="13057" width="15.140625" style="1" customWidth="1"/>
    <col min="13058" max="13306" width="9.140625" style="1"/>
    <col min="13307" max="13307" width="0" style="1" hidden="1" customWidth="1"/>
    <col min="13308" max="13308" width="3.5703125" style="1" customWidth="1"/>
    <col min="13309" max="13309" width="49.85546875" style="1" customWidth="1"/>
    <col min="13310" max="13310" width="16" style="1" customWidth="1"/>
    <col min="13311" max="13311" width="13.5703125" style="1" customWidth="1"/>
    <col min="13312" max="13312" width="16.7109375" style="1" customWidth="1"/>
    <col min="13313" max="13313" width="15.140625" style="1" customWidth="1"/>
    <col min="13314" max="13562" width="9.140625" style="1"/>
    <col min="13563" max="13563" width="0" style="1" hidden="1" customWidth="1"/>
    <col min="13564" max="13564" width="3.5703125" style="1" customWidth="1"/>
    <col min="13565" max="13565" width="49.85546875" style="1" customWidth="1"/>
    <col min="13566" max="13566" width="16" style="1" customWidth="1"/>
    <col min="13567" max="13567" width="13.5703125" style="1" customWidth="1"/>
    <col min="13568" max="13568" width="16.7109375" style="1" customWidth="1"/>
    <col min="13569" max="13569" width="15.140625" style="1" customWidth="1"/>
    <col min="13570" max="13818" width="9.140625" style="1"/>
    <col min="13819" max="13819" width="0" style="1" hidden="1" customWidth="1"/>
    <col min="13820" max="13820" width="3.5703125" style="1" customWidth="1"/>
    <col min="13821" max="13821" width="49.85546875" style="1" customWidth="1"/>
    <col min="13822" max="13822" width="16" style="1" customWidth="1"/>
    <col min="13823" max="13823" width="13.5703125" style="1" customWidth="1"/>
    <col min="13824" max="13824" width="16.7109375" style="1" customWidth="1"/>
    <col min="13825" max="13825" width="15.140625" style="1" customWidth="1"/>
    <col min="13826" max="14074" width="9.140625" style="1"/>
    <col min="14075" max="14075" width="0" style="1" hidden="1" customWidth="1"/>
    <col min="14076" max="14076" width="3.5703125" style="1" customWidth="1"/>
    <col min="14077" max="14077" width="49.85546875" style="1" customWidth="1"/>
    <col min="14078" max="14078" width="16" style="1" customWidth="1"/>
    <col min="14079" max="14079" width="13.5703125" style="1" customWidth="1"/>
    <col min="14080" max="14080" width="16.7109375" style="1" customWidth="1"/>
    <col min="14081" max="14081" width="15.140625" style="1" customWidth="1"/>
    <col min="14082" max="14330" width="9.140625" style="1"/>
    <col min="14331" max="14331" width="0" style="1" hidden="1" customWidth="1"/>
    <col min="14332" max="14332" width="3.5703125" style="1" customWidth="1"/>
    <col min="14333" max="14333" width="49.85546875" style="1" customWidth="1"/>
    <col min="14334" max="14334" width="16" style="1" customWidth="1"/>
    <col min="14335" max="14335" width="13.5703125" style="1" customWidth="1"/>
    <col min="14336" max="14336" width="16.7109375" style="1" customWidth="1"/>
    <col min="14337" max="14337" width="15.140625" style="1" customWidth="1"/>
    <col min="14338" max="14586" width="9.140625" style="1"/>
    <col min="14587" max="14587" width="0" style="1" hidden="1" customWidth="1"/>
    <col min="14588" max="14588" width="3.5703125" style="1" customWidth="1"/>
    <col min="14589" max="14589" width="49.85546875" style="1" customWidth="1"/>
    <col min="14590" max="14590" width="16" style="1" customWidth="1"/>
    <col min="14591" max="14591" width="13.5703125" style="1" customWidth="1"/>
    <col min="14592" max="14592" width="16.7109375" style="1" customWidth="1"/>
    <col min="14593" max="14593" width="15.140625" style="1" customWidth="1"/>
    <col min="14594" max="14842" width="9.140625" style="1"/>
    <col min="14843" max="14843" width="0" style="1" hidden="1" customWidth="1"/>
    <col min="14844" max="14844" width="3.5703125" style="1" customWidth="1"/>
    <col min="14845" max="14845" width="49.85546875" style="1" customWidth="1"/>
    <col min="14846" max="14846" width="16" style="1" customWidth="1"/>
    <col min="14847" max="14847" width="13.5703125" style="1" customWidth="1"/>
    <col min="14848" max="14848" width="16.7109375" style="1" customWidth="1"/>
    <col min="14849" max="14849" width="15.140625" style="1" customWidth="1"/>
    <col min="14850" max="15098" width="9.140625" style="1"/>
    <col min="15099" max="15099" width="0" style="1" hidden="1" customWidth="1"/>
    <col min="15100" max="15100" width="3.5703125" style="1" customWidth="1"/>
    <col min="15101" max="15101" width="49.85546875" style="1" customWidth="1"/>
    <col min="15102" max="15102" width="16" style="1" customWidth="1"/>
    <col min="15103" max="15103" width="13.5703125" style="1" customWidth="1"/>
    <col min="15104" max="15104" width="16.7109375" style="1" customWidth="1"/>
    <col min="15105" max="15105" width="15.140625" style="1" customWidth="1"/>
    <col min="15106" max="15354" width="9.140625" style="1"/>
    <col min="15355" max="15355" width="0" style="1" hidden="1" customWidth="1"/>
    <col min="15356" max="15356" width="3.5703125" style="1" customWidth="1"/>
    <col min="15357" max="15357" width="49.85546875" style="1" customWidth="1"/>
    <col min="15358" max="15358" width="16" style="1" customWidth="1"/>
    <col min="15359" max="15359" width="13.5703125" style="1" customWidth="1"/>
    <col min="15360" max="15360" width="16.7109375" style="1" customWidth="1"/>
    <col min="15361" max="15361" width="15.140625" style="1" customWidth="1"/>
    <col min="15362" max="15610" width="9.140625" style="1"/>
    <col min="15611" max="15611" width="0" style="1" hidden="1" customWidth="1"/>
    <col min="15612" max="15612" width="3.5703125" style="1" customWidth="1"/>
    <col min="15613" max="15613" width="49.85546875" style="1" customWidth="1"/>
    <col min="15614" max="15614" width="16" style="1" customWidth="1"/>
    <col min="15615" max="15615" width="13.5703125" style="1" customWidth="1"/>
    <col min="15616" max="15616" width="16.7109375" style="1" customWidth="1"/>
    <col min="15617" max="15617" width="15.140625" style="1" customWidth="1"/>
    <col min="15618" max="15866" width="9.140625" style="1"/>
    <col min="15867" max="15867" width="0" style="1" hidden="1" customWidth="1"/>
    <col min="15868" max="15868" width="3.5703125" style="1" customWidth="1"/>
    <col min="15869" max="15869" width="49.85546875" style="1" customWidth="1"/>
    <col min="15870" max="15870" width="16" style="1" customWidth="1"/>
    <col min="15871" max="15871" width="13.5703125" style="1" customWidth="1"/>
    <col min="15872" max="15872" width="16.7109375" style="1" customWidth="1"/>
    <col min="15873" max="15873" width="15.140625" style="1" customWidth="1"/>
    <col min="15874" max="16122" width="9.140625" style="1"/>
    <col min="16123" max="16123" width="0" style="1" hidden="1" customWidth="1"/>
    <col min="16124" max="16124" width="3.5703125" style="1" customWidth="1"/>
    <col min="16125" max="16125" width="49.85546875" style="1" customWidth="1"/>
    <col min="16126" max="16126" width="16" style="1" customWidth="1"/>
    <col min="16127" max="16127" width="13.5703125" style="1" customWidth="1"/>
    <col min="16128" max="16128" width="16.7109375" style="1" customWidth="1"/>
    <col min="16129" max="16129" width="15.140625" style="1" customWidth="1"/>
    <col min="16130" max="16384" width="9.140625" style="1"/>
  </cols>
  <sheetData>
    <row r="1" spans="1:9" s="119" customFormat="1" ht="17.25" x14ac:dyDescent="0.25">
      <c r="A1" s="17"/>
      <c r="B1" s="177" t="s">
        <v>266</v>
      </c>
      <c r="C1" s="177"/>
      <c r="D1" s="177"/>
      <c r="E1" s="177"/>
      <c r="F1" s="177"/>
      <c r="G1" s="177"/>
    </row>
    <row r="2" spans="1:9" s="119" customFormat="1" ht="17.25" x14ac:dyDescent="0.25">
      <c r="A2" s="17"/>
      <c r="B2" s="112"/>
      <c r="C2" s="112"/>
      <c r="D2" s="112"/>
      <c r="E2" s="112"/>
      <c r="F2" s="112"/>
      <c r="G2" s="112"/>
    </row>
    <row r="3" spans="1:9" s="119" customFormat="1" ht="41.25" customHeight="1" x14ac:dyDescent="0.25">
      <c r="A3" s="178" t="s">
        <v>426</v>
      </c>
      <c r="B3" s="178"/>
      <c r="C3" s="178"/>
      <c r="D3" s="178"/>
      <c r="E3" s="178"/>
      <c r="F3" s="178"/>
      <c r="G3" s="178"/>
    </row>
    <row r="4" spans="1:9" s="119" customFormat="1" ht="17.25" x14ac:dyDescent="0.25">
      <c r="A4" s="127"/>
      <c r="B4" s="127"/>
      <c r="C4" s="127"/>
      <c r="D4" s="127"/>
      <c r="E4" s="127"/>
    </row>
    <row r="5" spans="1:9" s="5" customFormat="1" ht="14.25" thickBot="1" x14ac:dyDescent="0.3">
      <c r="A5" s="7"/>
      <c r="B5" s="16"/>
      <c r="C5" s="16"/>
    </row>
    <row r="6" spans="1:9" ht="23.25" customHeight="1" x14ac:dyDescent="0.25">
      <c r="A6" s="187" t="s">
        <v>265</v>
      </c>
      <c r="B6" s="189" t="s">
        <v>264</v>
      </c>
      <c r="C6" s="189" t="s">
        <v>263</v>
      </c>
      <c r="D6" s="185" t="s">
        <v>262</v>
      </c>
      <c r="E6" s="185"/>
      <c r="F6" s="185" t="s">
        <v>261</v>
      </c>
      <c r="G6" s="186"/>
    </row>
    <row r="7" spans="1:9" ht="23.25" customHeight="1" x14ac:dyDescent="0.25">
      <c r="A7" s="188"/>
      <c r="B7" s="190"/>
      <c r="C7" s="190"/>
      <c r="D7" s="124" t="s">
        <v>260</v>
      </c>
      <c r="E7" s="125" t="s">
        <v>259</v>
      </c>
      <c r="F7" s="124" t="s">
        <v>260</v>
      </c>
      <c r="G7" s="126" t="s">
        <v>259</v>
      </c>
    </row>
    <row r="8" spans="1:9" s="8" customFormat="1" ht="18" customHeight="1" x14ac:dyDescent="0.25">
      <c r="A8" s="166"/>
      <c r="B8" s="183" t="s">
        <v>258</v>
      </c>
      <c r="C8" s="183"/>
      <c r="D8" s="158">
        <f>D10+D48+D115+D129+D161+D169+D176+D199+D202+D205</f>
        <v>72341349.269999996</v>
      </c>
      <c r="E8" s="159">
        <f>E10+E48+E115+E129+E161+E169+E176+E199+E202+E205</f>
        <v>28593678.627400003</v>
      </c>
      <c r="F8" s="158">
        <f>F10+F48+F115+F129+F161+F169+F176+F199+F202+F205</f>
        <v>158221971.99999997</v>
      </c>
      <c r="G8" s="168">
        <f>G10+G48+G115+G129+G161+G169+G176+G199+G202+G205</f>
        <v>62685100.043299995</v>
      </c>
    </row>
    <row r="9" spans="1:9" s="5" customFormat="1" outlineLevel="1" x14ac:dyDescent="0.25">
      <c r="A9" s="10"/>
      <c r="B9" s="184" t="s">
        <v>15</v>
      </c>
      <c r="C9" s="184"/>
      <c r="D9" s="160"/>
      <c r="E9" s="161"/>
      <c r="F9" s="160"/>
      <c r="G9" s="167"/>
    </row>
    <row r="10" spans="1:9" s="11" customFormat="1" ht="20.25" customHeight="1" outlineLevel="1" collapsed="1" x14ac:dyDescent="0.25">
      <c r="A10" s="169" t="s">
        <v>14</v>
      </c>
      <c r="B10" s="182" t="s">
        <v>257</v>
      </c>
      <c r="C10" s="182"/>
      <c r="D10" s="162">
        <f>_xlfn.AGGREGATE(9,6,D11:D47)</f>
        <v>27410060.169999994</v>
      </c>
      <c r="E10" s="163">
        <f>_xlfn.AGGREGATE(9,6,E11:E47)</f>
        <v>10838726.3554</v>
      </c>
      <c r="F10" s="162">
        <f>_xlfn.AGGREGATE(9,6,F11:F47)</f>
        <v>12664438.59</v>
      </c>
      <c r="G10" s="170">
        <f>_xlfn.AGGREGATE(9,6,G11:G47)</f>
        <v>5014466.7835999997</v>
      </c>
      <c r="H10" s="12"/>
      <c r="I10" s="12"/>
    </row>
    <row r="11" spans="1:9" s="5" customFormat="1" ht="20.25" hidden="1" customHeight="1" outlineLevel="2" x14ac:dyDescent="0.25">
      <c r="A11" s="171">
        <v>1</v>
      </c>
      <c r="B11" s="172" t="s">
        <v>227</v>
      </c>
      <c r="C11" s="172" t="s">
        <v>256</v>
      </c>
      <c r="D11" s="160">
        <v>794602.66</v>
      </c>
      <c r="E11" s="165">
        <v>309688.44069999998</v>
      </c>
      <c r="F11" s="160">
        <v>1218780</v>
      </c>
      <c r="G11" s="167">
        <v>475007.31719999999</v>
      </c>
    </row>
    <row r="12" spans="1:9" s="5" customFormat="1" ht="20.25" hidden="1" customHeight="1" outlineLevel="2" x14ac:dyDescent="0.25">
      <c r="A12" s="171">
        <v>2</v>
      </c>
      <c r="B12" s="172" t="s">
        <v>227</v>
      </c>
      <c r="C12" s="172" t="s">
        <v>255</v>
      </c>
      <c r="D12" s="160">
        <v>587327.39</v>
      </c>
      <c r="E12" s="165">
        <v>237667.90160000001</v>
      </c>
      <c r="F12" s="160">
        <v>680915.02</v>
      </c>
      <c r="G12" s="167">
        <v>275539.07199999999</v>
      </c>
    </row>
    <row r="13" spans="1:9" s="5" customFormat="1" ht="20.25" hidden="1" customHeight="1" outlineLevel="2" x14ac:dyDescent="0.25">
      <c r="A13" s="171">
        <v>3</v>
      </c>
      <c r="B13" s="172" t="s">
        <v>227</v>
      </c>
      <c r="C13" s="172" t="s">
        <v>254</v>
      </c>
      <c r="D13" s="160">
        <v>167192.69</v>
      </c>
      <c r="E13" s="165">
        <v>66081.238800000006</v>
      </c>
      <c r="F13" s="160">
        <v>233100.01</v>
      </c>
      <c r="G13" s="167">
        <v>92130.448000000004</v>
      </c>
    </row>
    <row r="14" spans="1:9" s="5" customFormat="1" ht="20.25" hidden="1" customHeight="1" outlineLevel="2" x14ac:dyDescent="0.25">
      <c r="A14" s="171">
        <v>4</v>
      </c>
      <c r="B14" s="172" t="s">
        <v>227</v>
      </c>
      <c r="C14" s="172" t="s">
        <v>253</v>
      </c>
      <c r="D14" s="160">
        <v>110925.09</v>
      </c>
      <c r="E14" s="165">
        <v>43231.944600000003</v>
      </c>
      <c r="F14" s="160">
        <v>157288.57999999999</v>
      </c>
      <c r="G14" s="167">
        <v>61301.6512</v>
      </c>
    </row>
    <row r="15" spans="1:9" s="5" customFormat="1" ht="20.25" hidden="1" customHeight="1" outlineLevel="2" x14ac:dyDescent="0.25">
      <c r="A15" s="171">
        <v>5</v>
      </c>
      <c r="B15" s="172" t="s">
        <v>227</v>
      </c>
      <c r="C15" s="172" t="s">
        <v>252</v>
      </c>
      <c r="D15" s="160">
        <v>211353.4</v>
      </c>
      <c r="E15" s="165">
        <v>82372.874100000001</v>
      </c>
      <c r="F15" s="160">
        <v>299693.05</v>
      </c>
      <c r="G15" s="167">
        <v>116802.36930000001</v>
      </c>
    </row>
    <row r="16" spans="1:9" s="5" customFormat="1" ht="20.25" hidden="1" customHeight="1" outlineLevel="2" x14ac:dyDescent="0.25">
      <c r="A16" s="171">
        <v>6</v>
      </c>
      <c r="B16" s="172" t="s">
        <v>227</v>
      </c>
      <c r="C16" s="172" t="s">
        <v>251</v>
      </c>
      <c r="D16" s="160">
        <v>1010705.66</v>
      </c>
      <c r="E16" s="165">
        <v>393912.42389999999</v>
      </c>
      <c r="F16" s="160">
        <v>1328962.1599999999</v>
      </c>
      <c r="G16" s="167">
        <v>517949.71220000001</v>
      </c>
    </row>
    <row r="17" spans="1:7" s="5" customFormat="1" ht="20.25" hidden="1" customHeight="1" outlineLevel="2" x14ac:dyDescent="0.25">
      <c r="A17" s="171">
        <v>7</v>
      </c>
      <c r="B17" s="172" t="s">
        <v>227</v>
      </c>
      <c r="C17" s="172" t="s">
        <v>250</v>
      </c>
      <c r="D17" s="160">
        <v>615997.32999999996</v>
      </c>
      <c r="E17" s="165">
        <v>250938.83230000001</v>
      </c>
      <c r="F17" s="160">
        <v>775742.69</v>
      </c>
      <c r="G17" s="167">
        <v>316014.29960000003</v>
      </c>
    </row>
    <row r="18" spans="1:7" s="5" customFormat="1" ht="20.25" hidden="1" customHeight="1" outlineLevel="2" x14ac:dyDescent="0.25">
      <c r="A18" s="171">
        <v>8</v>
      </c>
      <c r="B18" s="172" t="s">
        <v>227</v>
      </c>
      <c r="C18" s="172" t="s">
        <v>170</v>
      </c>
      <c r="D18" s="160">
        <v>105717.18</v>
      </c>
      <c r="E18" s="165">
        <v>42876.7739</v>
      </c>
      <c r="F18" s="160">
        <v>133200</v>
      </c>
      <c r="G18" s="167">
        <v>54023.256000000001</v>
      </c>
    </row>
    <row r="19" spans="1:7" s="5" customFormat="1" hidden="1" outlineLevel="2" x14ac:dyDescent="0.25">
      <c r="A19" s="171">
        <v>9</v>
      </c>
      <c r="B19" s="172" t="s">
        <v>227</v>
      </c>
      <c r="C19" s="172" t="s">
        <v>249</v>
      </c>
      <c r="D19" s="160">
        <v>501752.11</v>
      </c>
      <c r="E19" s="165">
        <v>203500.6208</v>
      </c>
      <c r="F19" s="160">
        <v>632190.16</v>
      </c>
      <c r="G19" s="167">
        <v>256403.6851</v>
      </c>
    </row>
    <row r="20" spans="1:7" s="5" customFormat="1" hidden="1" outlineLevel="2" x14ac:dyDescent="0.25">
      <c r="A20" s="171">
        <v>10</v>
      </c>
      <c r="B20" s="172" t="s">
        <v>227</v>
      </c>
      <c r="C20" s="172" t="s">
        <v>248</v>
      </c>
      <c r="D20" s="160">
        <v>937607.71</v>
      </c>
      <c r="E20" s="165">
        <v>365310.71600000001</v>
      </c>
      <c r="F20" s="160">
        <v>1134383.96</v>
      </c>
      <c r="G20" s="167">
        <v>441978.67849999998</v>
      </c>
    </row>
    <row r="21" spans="1:7" s="5" customFormat="1" ht="16.5" hidden="1" customHeight="1" outlineLevel="2" x14ac:dyDescent="0.25">
      <c r="A21" s="171">
        <v>11</v>
      </c>
      <c r="B21" s="172" t="s">
        <v>227</v>
      </c>
      <c r="C21" s="172" t="s">
        <v>247</v>
      </c>
      <c r="D21" s="160">
        <v>513808.82</v>
      </c>
      <c r="E21" s="165">
        <v>207917.87710000001</v>
      </c>
      <c r="F21" s="160">
        <v>599167.32999999996</v>
      </c>
      <c r="G21" s="167">
        <v>242459.05179999999</v>
      </c>
    </row>
    <row r="22" spans="1:7" s="120" customFormat="1" hidden="1" outlineLevel="2" x14ac:dyDescent="0.25">
      <c r="A22" s="171">
        <v>12</v>
      </c>
      <c r="B22" s="172" t="s">
        <v>227</v>
      </c>
      <c r="C22" s="172" t="s">
        <v>168</v>
      </c>
      <c r="D22" s="160">
        <v>892263.08</v>
      </c>
      <c r="E22" s="165">
        <v>363481.21090000001</v>
      </c>
      <c r="F22" s="160">
        <v>999000</v>
      </c>
      <c r="G22" s="167">
        <v>406962.63</v>
      </c>
    </row>
    <row r="23" spans="1:7" s="120" customFormat="1" ht="18" hidden="1" customHeight="1" outlineLevel="2" x14ac:dyDescent="0.25">
      <c r="A23" s="171">
        <v>13</v>
      </c>
      <c r="B23" s="172" t="s">
        <v>227</v>
      </c>
      <c r="C23" s="172" t="s">
        <v>246</v>
      </c>
      <c r="D23" s="160">
        <v>442670.43</v>
      </c>
      <c r="E23" s="165">
        <v>179595.82019999999</v>
      </c>
      <c r="F23" s="160">
        <v>497182.94</v>
      </c>
      <c r="G23" s="167">
        <v>201712.0906</v>
      </c>
    </row>
    <row r="24" spans="1:7" s="120" customFormat="1" hidden="1" outlineLevel="2" x14ac:dyDescent="0.25">
      <c r="A24" s="171">
        <v>14</v>
      </c>
      <c r="B24" s="172" t="s">
        <v>227</v>
      </c>
      <c r="C24" s="172" t="s">
        <v>245</v>
      </c>
      <c r="D24" s="160">
        <v>1344992.64</v>
      </c>
      <c r="E24" s="165">
        <v>524036.03240000003</v>
      </c>
      <c r="F24" s="160">
        <v>1453140.85</v>
      </c>
      <c r="G24" s="167">
        <v>566172.73800000001</v>
      </c>
    </row>
    <row r="25" spans="1:7" s="120" customFormat="1" hidden="1" outlineLevel="2" x14ac:dyDescent="0.25">
      <c r="A25" s="171">
        <v>15</v>
      </c>
      <c r="B25" s="172" t="s">
        <v>227</v>
      </c>
      <c r="C25" s="172" t="s">
        <v>244</v>
      </c>
      <c r="D25" s="160">
        <v>949172.65</v>
      </c>
      <c r="E25" s="165">
        <v>369816.64789999998</v>
      </c>
      <c r="F25" s="160">
        <v>990175.79</v>
      </c>
      <c r="G25" s="167">
        <v>385792.29129999998</v>
      </c>
    </row>
    <row r="26" spans="1:7" s="120" customFormat="1" hidden="1" outlineLevel="2" x14ac:dyDescent="0.25">
      <c r="A26" s="171">
        <v>16</v>
      </c>
      <c r="B26" s="172" t="s">
        <v>227</v>
      </c>
      <c r="C26" s="172" t="s">
        <v>164</v>
      </c>
      <c r="D26" s="160">
        <v>989552.54</v>
      </c>
      <c r="E26" s="165">
        <v>385549.46059999999</v>
      </c>
      <c r="F26" s="160">
        <v>1032300</v>
      </c>
      <c r="G26" s="167">
        <v>402204.72600000002</v>
      </c>
    </row>
    <row r="27" spans="1:7" s="120" customFormat="1" ht="15.75" hidden="1" customHeight="1" outlineLevel="2" x14ac:dyDescent="0.25">
      <c r="A27" s="171">
        <v>17</v>
      </c>
      <c r="B27" s="172" t="s">
        <v>227</v>
      </c>
      <c r="C27" s="172" t="s">
        <v>163</v>
      </c>
      <c r="D27" s="160">
        <v>493586.39</v>
      </c>
      <c r="E27" s="165">
        <v>199734.6686</v>
      </c>
      <c r="F27" s="160">
        <v>499216.05</v>
      </c>
      <c r="G27" s="167">
        <v>202012.76680000001</v>
      </c>
    </row>
    <row r="28" spans="1:7" s="120" customFormat="1" ht="27" hidden="1" outlineLevel="2" x14ac:dyDescent="0.25">
      <c r="A28" s="171">
        <v>18</v>
      </c>
      <c r="B28" s="172" t="s">
        <v>227</v>
      </c>
      <c r="C28" s="172" t="s">
        <v>243</v>
      </c>
      <c r="D28" s="160">
        <v>653717.27</v>
      </c>
      <c r="E28" s="165">
        <v>265219.6336</v>
      </c>
      <c r="F28" s="160">
        <v>0</v>
      </c>
      <c r="G28" s="167">
        <v>0</v>
      </c>
    </row>
    <row r="29" spans="1:7" s="120" customFormat="1" hidden="1" outlineLevel="2" x14ac:dyDescent="0.25">
      <c r="A29" s="171">
        <v>19</v>
      </c>
      <c r="B29" s="172" t="s">
        <v>227</v>
      </c>
      <c r="C29" s="172" t="s">
        <v>242</v>
      </c>
      <c r="D29" s="160">
        <v>785729.61</v>
      </c>
      <c r="E29" s="165">
        <v>318676.21519999998</v>
      </c>
      <c r="F29" s="160">
        <v>0</v>
      </c>
      <c r="G29" s="167">
        <v>0</v>
      </c>
    </row>
    <row r="30" spans="1:7" s="120" customFormat="1" hidden="1" outlineLevel="2" x14ac:dyDescent="0.25">
      <c r="A30" s="171">
        <v>20</v>
      </c>
      <c r="B30" s="172" t="s">
        <v>227</v>
      </c>
      <c r="C30" s="172" t="s">
        <v>241</v>
      </c>
      <c r="D30" s="160">
        <v>989061.95</v>
      </c>
      <c r="E30" s="165">
        <v>401143.74570000003</v>
      </c>
      <c r="F30" s="160">
        <v>0</v>
      </c>
      <c r="G30" s="167">
        <v>0</v>
      </c>
    </row>
    <row r="31" spans="1:7" s="120" customFormat="1" hidden="1" outlineLevel="2" x14ac:dyDescent="0.25">
      <c r="A31" s="171">
        <v>21</v>
      </c>
      <c r="B31" s="172" t="s">
        <v>227</v>
      </c>
      <c r="C31" s="172" t="s">
        <v>240</v>
      </c>
      <c r="D31" s="160">
        <v>2584819.85</v>
      </c>
      <c r="E31" s="165">
        <v>1048687.2612999999</v>
      </c>
      <c r="F31" s="160">
        <v>0</v>
      </c>
      <c r="G31" s="167">
        <v>0</v>
      </c>
    </row>
    <row r="32" spans="1:7" s="120" customFormat="1" hidden="1" outlineLevel="2" x14ac:dyDescent="0.25">
      <c r="A32" s="171">
        <v>22</v>
      </c>
      <c r="B32" s="172" t="s">
        <v>227</v>
      </c>
      <c r="C32" s="172" t="s">
        <v>239</v>
      </c>
      <c r="D32" s="160">
        <v>1045173.67</v>
      </c>
      <c r="E32" s="165">
        <v>413094.44130000001</v>
      </c>
      <c r="F32" s="160">
        <v>0</v>
      </c>
      <c r="G32" s="167">
        <v>0</v>
      </c>
    </row>
    <row r="33" spans="1:9" s="120" customFormat="1" hidden="1" outlineLevel="2" x14ac:dyDescent="0.25">
      <c r="A33" s="171">
        <v>23</v>
      </c>
      <c r="B33" s="172" t="s">
        <v>227</v>
      </c>
      <c r="C33" s="172" t="s">
        <v>238</v>
      </c>
      <c r="D33" s="160">
        <v>1040864.33</v>
      </c>
      <c r="E33" s="165">
        <v>405541.56030000001</v>
      </c>
      <c r="F33" s="160">
        <v>0</v>
      </c>
      <c r="G33" s="167">
        <v>0</v>
      </c>
    </row>
    <row r="34" spans="1:9" s="120" customFormat="1" ht="21" hidden="1" customHeight="1" outlineLevel="2" x14ac:dyDescent="0.25">
      <c r="A34" s="171">
        <v>24</v>
      </c>
      <c r="B34" s="172" t="s">
        <v>227</v>
      </c>
      <c r="C34" s="172" t="s">
        <v>237</v>
      </c>
      <c r="D34" s="160">
        <v>1381220.44</v>
      </c>
      <c r="E34" s="165">
        <v>538151.1078</v>
      </c>
      <c r="F34" s="160">
        <v>0</v>
      </c>
      <c r="G34" s="167">
        <v>0</v>
      </c>
    </row>
    <row r="35" spans="1:9" s="120" customFormat="1" hidden="1" outlineLevel="2" x14ac:dyDescent="0.25">
      <c r="A35" s="171">
        <v>25</v>
      </c>
      <c r="B35" s="172" t="s">
        <v>227</v>
      </c>
      <c r="C35" s="172" t="s">
        <v>236</v>
      </c>
      <c r="D35" s="160">
        <v>700506.09</v>
      </c>
      <c r="E35" s="165">
        <v>273015.24349999998</v>
      </c>
      <c r="F35" s="160">
        <v>0</v>
      </c>
      <c r="G35" s="167">
        <v>0</v>
      </c>
    </row>
    <row r="36" spans="1:9" s="120" customFormat="1" hidden="1" outlineLevel="2" x14ac:dyDescent="0.25">
      <c r="A36" s="171">
        <v>26</v>
      </c>
      <c r="B36" s="172" t="s">
        <v>227</v>
      </c>
      <c r="C36" s="172" t="s">
        <v>235</v>
      </c>
      <c r="D36" s="160">
        <v>889999.98</v>
      </c>
      <c r="E36" s="165">
        <v>346761.79220000003</v>
      </c>
      <c r="F36" s="160">
        <v>0</v>
      </c>
      <c r="G36" s="167">
        <v>0</v>
      </c>
    </row>
    <row r="37" spans="1:9" s="120" customFormat="1" hidden="1" outlineLevel="2" x14ac:dyDescent="0.25">
      <c r="A37" s="171">
        <v>27</v>
      </c>
      <c r="B37" s="172" t="s">
        <v>227</v>
      </c>
      <c r="C37" s="172" t="s">
        <v>234</v>
      </c>
      <c r="D37" s="160">
        <v>1033958.5</v>
      </c>
      <c r="E37" s="165">
        <v>402850.91080000001</v>
      </c>
      <c r="F37" s="160">
        <v>0</v>
      </c>
      <c r="G37" s="167">
        <v>0</v>
      </c>
    </row>
    <row r="38" spans="1:9" s="120" customFormat="1" hidden="1" outlineLevel="2" x14ac:dyDescent="0.25">
      <c r="A38" s="171">
        <v>28</v>
      </c>
      <c r="B38" s="172" t="s">
        <v>227</v>
      </c>
      <c r="C38" s="172" t="s">
        <v>233</v>
      </c>
      <c r="D38" s="160">
        <v>1035901.34</v>
      </c>
      <c r="E38" s="165">
        <v>403607.88010000001</v>
      </c>
      <c r="F38" s="160">
        <v>0</v>
      </c>
      <c r="G38" s="167">
        <v>0</v>
      </c>
    </row>
    <row r="39" spans="1:9" s="120" customFormat="1" hidden="1" outlineLevel="2" x14ac:dyDescent="0.25">
      <c r="A39" s="171">
        <v>29</v>
      </c>
      <c r="B39" s="172" t="s">
        <v>227</v>
      </c>
      <c r="C39" s="172" t="s">
        <v>232</v>
      </c>
      <c r="D39" s="160">
        <v>1107499.98</v>
      </c>
      <c r="E39" s="165">
        <v>431504.1422</v>
      </c>
      <c r="F39" s="160">
        <v>0</v>
      </c>
      <c r="G39" s="167">
        <v>0</v>
      </c>
    </row>
    <row r="40" spans="1:9" s="120" customFormat="1" hidden="1" outlineLevel="2" x14ac:dyDescent="0.25">
      <c r="A40" s="171">
        <v>30</v>
      </c>
      <c r="B40" s="172" t="s">
        <v>227</v>
      </c>
      <c r="C40" s="172" t="s">
        <v>231</v>
      </c>
      <c r="D40" s="160">
        <v>44750.41</v>
      </c>
      <c r="E40" s="165">
        <v>17435.654699999999</v>
      </c>
      <c r="F40" s="160">
        <v>0</v>
      </c>
      <c r="G40" s="167">
        <v>0</v>
      </c>
    </row>
    <row r="41" spans="1:9" s="120" customFormat="1" ht="27" hidden="1" outlineLevel="2" x14ac:dyDescent="0.25">
      <c r="A41" s="171">
        <v>31</v>
      </c>
      <c r="B41" s="172" t="s">
        <v>227</v>
      </c>
      <c r="C41" s="172" t="s">
        <v>230</v>
      </c>
      <c r="D41" s="160">
        <v>356972.14</v>
      </c>
      <c r="E41" s="165">
        <v>139065.63560000001</v>
      </c>
      <c r="F41" s="160">
        <v>0</v>
      </c>
      <c r="G41" s="167">
        <v>0</v>
      </c>
    </row>
    <row r="42" spans="1:9" s="120" customFormat="1" ht="27" hidden="1" outlineLevel="2" x14ac:dyDescent="0.25">
      <c r="A42" s="171">
        <v>32</v>
      </c>
      <c r="B42" s="172" t="s">
        <v>227</v>
      </c>
      <c r="C42" s="172" t="s">
        <v>229</v>
      </c>
      <c r="D42" s="160">
        <v>464698.4</v>
      </c>
      <c r="E42" s="165">
        <v>181223.08040000001</v>
      </c>
      <c r="F42" s="160">
        <v>0</v>
      </c>
      <c r="G42" s="167">
        <v>0</v>
      </c>
    </row>
    <row r="43" spans="1:9" s="120" customFormat="1" ht="27" hidden="1" outlineLevel="2" x14ac:dyDescent="0.25">
      <c r="A43" s="171">
        <v>33</v>
      </c>
      <c r="B43" s="172" t="s">
        <v>227</v>
      </c>
      <c r="C43" s="172" t="s">
        <v>228</v>
      </c>
      <c r="D43" s="160">
        <v>266673.89</v>
      </c>
      <c r="E43" s="165">
        <v>103888.1468</v>
      </c>
      <c r="F43" s="160">
        <v>0</v>
      </c>
      <c r="G43" s="167">
        <v>0</v>
      </c>
    </row>
    <row r="44" spans="1:9" s="120" customFormat="1" ht="20.25" hidden="1" customHeight="1" outlineLevel="2" x14ac:dyDescent="0.25">
      <c r="A44" s="171">
        <v>34</v>
      </c>
      <c r="B44" s="172" t="s">
        <v>227</v>
      </c>
      <c r="C44" s="172" t="s">
        <v>318</v>
      </c>
      <c r="D44" s="160">
        <v>255499.15</v>
      </c>
      <c r="E44" s="165">
        <v>99547.578800000003</v>
      </c>
      <c r="F44" s="160">
        <v>0</v>
      </c>
      <c r="G44" s="167">
        <v>0</v>
      </c>
    </row>
    <row r="45" spans="1:9" s="120" customFormat="1" hidden="1" outlineLevel="2" x14ac:dyDescent="0.25">
      <c r="A45" s="171">
        <v>35</v>
      </c>
      <c r="B45" s="172" t="s">
        <v>227</v>
      </c>
      <c r="C45" s="172" t="s">
        <v>319</v>
      </c>
      <c r="D45" s="160">
        <v>59998.29</v>
      </c>
      <c r="E45" s="165">
        <v>24374.304</v>
      </c>
      <c r="F45" s="160">
        <v>0</v>
      </c>
      <c r="G45" s="167">
        <v>0</v>
      </c>
    </row>
    <row r="46" spans="1:9" s="120" customFormat="1" ht="27" hidden="1" outlineLevel="2" x14ac:dyDescent="0.25">
      <c r="A46" s="171">
        <v>36</v>
      </c>
      <c r="B46" s="172" t="s">
        <v>227</v>
      </c>
      <c r="C46" s="172" t="s">
        <v>320</v>
      </c>
      <c r="D46" s="160">
        <v>134507.65</v>
      </c>
      <c r="E46" s="165">
        <v>54643.731699999997</v>
      </c>
      <c r="F46" s="160">
        <v>0</v>
      </c>
      <c r="G46" s="167">
        <v>0</v>
      </c>
    </row>
    <row r="47" spans="1:9" s="120" customFormat="1" hidden="1" outlineLevel="2" x14ac:dyDescent="0.25">
      <c r="A47" s="171">
        <v>37</v>
      </c>
      <c r="B47" s="172" t="s">
        <v>227</v>
      </c>
      <c r="C47" s="172" t="s">
        <v>374</v>
      </c>
      <c r="D47" s="160">
        <v>1909279.46</v>
      </c>
      <c r="E47" s="165">
        <v>744580.80500000005</v>
      </c>
      <c r="F47" s="160">
        <v>0</v>
      </c>
      <c r="G47" s="167">
        <v>0</v>
      </c>
    </row>
    <row r="48" spans="1:9" s="121" customFormat="1" ht="17.25" customHeight="1" outlineLevel="1" collapsed="1" x14ac:dyDescent="0.25">
      <c r="A48" s="169" t="s">
        <v>10</v>
      </c>
      <c r="B48" s="182" t="s">
        <v>226</v>
      </c>
      <c r="C48" s="182"/>
      <c r="D48" s="162">
        <f>_xlfn.AGGREGATE(9,6,D49:D114)</f>
        <v>8428708.6299999971</v>
      </c>
      <c r="E48" s="163">
        <f>_xlfn.AGGREGATE(9,6,E49:E114)</f>
        <v>3338199.3527000002</v>
      </c>
      <c r="F48" s="162">
        <f>_xlfn.AGGREGATE(9,6,F49:F114)</f>
        <v>32577886.75</v>
      </c>
      <c r="G48" s="170">
        <f>_xlfn.AGGREGATE(9,6,G49:G114)</f>
        <v>12950041.104400001</v>
      </c>
      <c r="H48" s="12"/>
      <c r="I48" s="12"/>
    </row>
    <row r="49" spans="1:7" s="120" customFormat="1" hidden="1" outlineLevel="2" x14ac:dyDescent="0.25">
      <c r="A49" s="171">
        <v>1</v>
      </c>
      <c r="B49" s="172" t="s">
        <v>160</v>
      </c>
      <c r="C49" s="172" t="s">
        <v>225</v>
      </c>
      <c r="D49" s="160">
        <v>81140.98</v>
      </c>
      <c r="E49" s="165">
        <v>32909.1587</v>
      </c>
      <c r="F49" s="160">
        <v>673026.97</v>
      </c>
      <c r="G49" s="167">
        <v>272966.27850000001</v>
      </c>
    </row>
    <row r="50" spans="1:7" s="120" customFormat="1" hidden="1" outlineLevel="2" x14ac:dyDescent="0.25">
      <c r="A50" s="171">
        <v>2</v>
      </c>
      <c r="B50" s="172" t="s">
        <v>160</v>
      </c>
      <c r="C50" s="172" t="s">
        <v>224</v>
      </c>
      <c r="D50" s="160">
        <v>48832.54</v>
      </c>
      <c r="E50" s="165">
        <v>19892.911800000002</v>
      </c>
      <c r="F50" s="160">
        <v>310270.40000000002</v>
      </c>
      <c r="G50" s="167">
        <v>126394.85279999999</v>
      </c>
    </row>
    <row r="51" spans="1:7" s="120" customFormat="1" hidden="1" outlineLevel="2" x14ac:dyDescent="0.25">
      <c r="A51" s="171">
        <v>3</v>
      </c>
      <c r="B51" s="172" t="s">
        <v>160</v>
      </c>
      <c r="C51" s="172" t="s">
        <v>223</v>
      </c>
      <c r="D51" s="160">
        <v>144962.32999999999</v>
      </c>
      <c r="E51" s="165">
        <v>58880.799200000001</v>
      </c>
      <c r="F51" s="160">
        <v>986428.8</v>
      </c>
      <c r="G51" s="167">
        <v>400667.65</v>
      </c>
    </row>
    <row r="52" spans="1:7" s="120" customFormat="1" hidden="1" outlineLevel="2" x14ac:dyDescent="0.25">
      <c r="A52" s="171">
        <v>4</v>
      </c>
      <c r="B52" s="172" t="s">
        <v>160</v>
      </c>
      <c r="C52" s="172" t="s">
        <v>222</v>
      </c>
      <c r="D52" s="160">
        <v>218742.91</v>
      </c>
      <c r="E52" s="165">
        <v>88717.749400000001</v>
      </c>
      <c r="F52" s="160">
        <v>1391069.63</v>
      </c>
      <c r="G52" s="167">
        <v>564190.02049999998</v>
      </c>
    </row>
    <row r="53" spans="1:7" s="120" customFormat="1" hidden="1" outlineLevel="2" x14ac:dyDescent="0.25">
      <c r="A53" s="171">
        <v>5</v>
      </c>
      <c r="B53" s="172" t="s">
        <v>160</v>
      </c>
      <c r="C53" s="172" t="s">
        <v>221</v>
      </c>
      <c r="D53" s="160">
        <v>59252.59</v>
      </c>
      <c r="E53" s="165">
        <v>24067.217000000001</v>
      </c>
      <c r="F53" s="160">
        <v>345585.6</v>
      </c>
      <c r="G53" s="167">
        <v>140369.959</v>
      </c>
    </row>
    <row r="54" spans="1:7" s="120" customFormat="1" hidden="1" outlineLevel="2" x14ac:dyDescent="0.25">
      <c r="A54" s="171">
        <v>6</v>
      </c>
      <c r="B54" s="172" t="s">
        <v>160</v>
      </c>
      <c r="C54" s="172" t="s">
        <v>220</v>
      </c>
      <c r="D54" s="160">
        <v>62784.38</v>
      </c>
      <c r="E54" s="165">
        <v>25501.7595</v>
      </c>
      <c r="F54" s="160">
        <v>366181.16</v>
      </c>
      <c r="G54" s="167">
        <v>148735.46359999999</v>
      </c>
    </row>
    <row r="55" spans="1:7" s="120" customFormat="1" hidden="1" outlineLevel="2" x14ac:dyDescent="0.25">
      <c r="A55" s="171">
        <v>7</v>
      </c>
      <c r="B55" s="172" t="s">
        <v>160</v>
      </c>
      <c r="C55" s="172" t="s">
        <v>219</v>
      </c>
      <c r="D55" s="160">
        <v>46596.7</v>
      </c>
      <c r="E55" s="165">
        <v>18926.6476</v>
      </c>
      <c r="F55" s="160">
        <v>271771.2</v>
      </c>
      <c r="G55" s="167">
        <v>110388.026</v>
      </c>
    </row>
    <row r="56" spans="1:7" s="120" customFormat="1" hidden="1" outlineLevel="2" x14ac:dyDescent="0.25">
      <c r="A56" s="171">
        <v>8</v>
      </c>
      <c r="B56" s="172" t="s">
        <v>160</v>
      </c>
      <c r="C56" s="172" t="s">
        <v>218</v>
      </c>
      <c r="D56" s="160">
        <v>188633.85</v>
      </c>
      <c r="E56" s="165">
        <v>76332.573699999994</v>
      </c>
      <c r="F56" s="160">
        <v>1349410.5</v>
      </c>
      <c r="G56" s="167">
        <v>546052.45290000003</v>
      </c>
    </row>
    <row r="57" spans="1:7" s="120" customFormat="1" ht="27" hidden="1" outlineLevel="2" x14ac:dyDescent="0.25">
      <c r="A57" s="171">
        <v>9</v>
      </c>
      <c r="B57" s="172" t="s">
        <v>160</v>
      </c>
      <c r="C57" s="172" t="s">
        <v>217</v>
      </c>
      <c r="D57" s="160">
        <v>9648.51</v>
      </c>
      <c r="E57" s="165">
        <v>3904.3661000000002</v>
      </c>
      <c r="F57" s="160">
        <v>69019.009999999995</v>
      </c>
      <c r="G57" s="167">
        <v>27929.232599999999</v>
      </c>
    </row>
    <row r="58" spans="1:7" s="120" customFormat="1" hidden="1" outlineLevel="2" x14ac:dyDescent="0.25">
      <c r="A58" s="171">
        <v>10</v>
      </c>
      <c r="B58" s="172" t="s">
        <v>160</v>
      </c>
      <c r="C58" s="172" t="s">
        <v>216</v>
      </c>
      <c r="D58" s="160">
        <v>77983.02</v>
      </c>
      <c r="E58" s="165">
        <v>31767.942899999998</v>
      </c>
      <c r="F58" s="160">
        <v>377038.86</v>
      </c>
      <c r="G58" s="167">
        <v>153594.3204</v>
      </c>
    </row>
    <row r="59" spans="1:7" s="120" customFormat="1" hidden="1" outlineLevel="2" x14ac:dyDescent="0.25">
      <c r="A59" s="171">
        <v>11</v>
      </c>
      <c r="B59" s="172" t="s">
        <v>160</v>
      </c>
      <c r="C59" s="172" t="s">
        <v>215</v>
      </c>
      <c r="D59" s="160">
        <v>0</v>
      </c>
      <c r="E59" s="165">
        <v>0</v>
      </c>
      <c r="F59" s="160">
        <v>0</v>
      </c>
      <c r="G59" s="167">
        <v>0</v>
      </c>
    </row>
    <row r="60" spans="1:7" s="120" customFormat="1" hidden="1" outlineLevel="2" x14ac:dyDescent="0.25">
      <c r="A60" s="171">
        <v>12</v>
      </c>
      <c r="B60" s="172" t="s">
        <v>160</v>
      </c>
      <c r="C60" s="172" t="s">
        <v>214</v>
      </c>
      <c r="D60" s="160">
        <v>0</v>
      </c>
      <c r="E60" s="165">
        <v>0</v>
      </c>
      <c r="F60" s="160">
        <v>0</v>
      </c>
      <c r="G60" s="167">
        <v>0</v>
      </c>
    </row>
    <row r="61" spans="1:7" s="120" customFormat="1" ht="27" hidden="1" outlineLevel="2" x14ac:dyDescent="0.25">
      <c r="A61" s="171">
        <v>13</v>
      </c>
      <c r="B61" s="172" t="s">
        <v>160</v>
      </c>
      <c r="C61" s="172" t="s">
        <v>213</v>
      </c>
      <c r="D61" s="160">
        <v>0</v>
      </c>
      <c r="E61" s="165">
        <v>0</v>
      </c>
      <c r="F61" s="160">
        <v>0</v>
      </c>
      <c r="G61" s="167">
        <v>0</v>
      </c>
    </row>
    <row r="62" spans="1:7" s="120" customFormat="1" hidden="1" outlineLevel="2" x14ac:dyDescent="0.25">
      <c r="A62" s="171">
        <v>14</v>
      </c>
      <c r="B62" s="172" t="s">
        <v>160</v>
      </c>
      <c r="C62" s="172" t="s">
        <v>212</v>
      </c>
      <c r="D62" s="160">
        <v>86015.82</v>
      </c>
      <c r="E62" s="165">
        <v>33583.156600000002</v>
      </c>
      <c r="F62" s="160">
        <v>363930.23</v>
      </c>
      <c r="G62" s="167">
        <v>142089.27970000001</v>
      </c>
    </row>
    <row r="63" spans="1:7" s="120" customFormat="1" hidden="1" outlineLevel="2" x14ac:dyDescent="0.25">
      <c r="A63" s="171">
        <v>15</v>
      </c>
      <c r="B63" s="172" t="s">
        <v>160</v>
      </c>
      <c r="C63" s="172" t="s">
        <v>211</v>
      </c>
      <c r="D63" s="160">
        <v>87621.42</v>
      </c>
      <c r="E63" s="165">
        <v>34210.031000000003</v>
      </c>
      <c r="F63" s="160">
        <v>352057.9</v>
      </c>
      <c r="G63" s="167">
        <v>137453.96590000001</v>
      </c>
    </row>
    <row r="64" spans="1:7" s="120" customFormat="1" hidden="1" outlineLevel="2" x14ac:dyDescent="0.25">
      <c r="A64" s="171">
        <v>16</v>
      </c>
      <c r="B64" s="172" t="s">
        <v>160</v>
      </c>
      <c r="C64" s="172" t="s">
        <v>210</v>
      </c>
      <c r="D64" s="160">
        <v>9314.4</v>
      </c>
      <c r="E64" s="165">
        <v>3636.6212</v>
      </c>
      <c r="F64" s="160">
        <v>37424.400000000001</v>
      </c>
      <c r="G64" s="167">
        <v>14611.6085</v>
      </c>
    </row>
    <row r="65" spans="1:7" s="120" customFormat="1" hidden="1" outlineLevel="2" x14ac:dyDescent="0.25">
      <c r="A65" s="171">
        <v>17</v>
      </c>
      <c r="B65" s="172" t="s">
        <v>160</v>
      </c>
      <c r="C65" s="172" t="s">
        <v>209</v>
      </c>
      <c r="D65" s="160">
        <v>182642.26</v>
      </c>
      <c r="E65" s="165">
        <v>71309.017600000006</v>
      </c>
      <c r="F65" s="160">
        <v>733846</v>
      </c>
      <c r="G65" s="167">
        <v>286515.4938</v>
      </c>
    </row>
    <row r="66" spans="1:7" s="120" customFormat="1" hidden="1" outlineLevel="2" x14ac:dyDescent="0.25">
      <c r="A66" s="171">
        <v>18</v>
      </c>
      <c r="B66" s="172" t="s">
        <v>160</v>
      </c>
      <c r="C66" s="172" t="s">
        <v>208</v>
      </c>
      <c r="D66" s="160">
        <v>50012.480000000003</v>
      </c>
      <c r="E66" s="165">
        <v>20290.563300000002</v>
      </c>
      <c r="F66" s="160">
        <v>196633.58</v>
      </c>
      <c r="G66" s="167">
        <v>79776.209700000007</v>
      </c>
    </row>
    <row r="67" spans="1:7" s="120" customFormat="1" hidden="1" outlineLevel="2" x14ac:dyDescent="0.25">
      <c r="A67" s="171">
        <v>19</v>
      </c>
      <c r="B67" s="172" t="s">
        <v>160</v>
      </c>
      <c r="C67" s="172" t="s">
        <v>207</v>
      </c>
      <c r="D67" s="160">
        <v>379702.32</v>
      </c>
      <c r="E67" s="165">
        <v>154227.4883</v>
      </c>
      <c r="F67" s="160">
        <v>1550102.4</v>
      </c>
      <c r="G67" s="167">
        <v>629620.59279999998</v>
      </c>
    </row>
    <row r="68" spans="1:7" s="120" customFormat="1" hidden="1" outlineLevel="2" x14ac:dyDescent="0.25">
      <c r="A68" s="171">
        <v>20</v>
      </c>
      <c r="B68" s="172" t="s">
        <v>160</v>
      </c>
      <c r="C68" s="172" t="s">
        <v>206</v>
      </c>
      <c r="D68" s="160">
        <v>135230.65</v>
      </c>
      <c r="E68" s="165">
        <v>52798.102700000003</v>
      </c>
      <c r="F68" s="160">
        <v>493638.75</v>
      </c>
      <c r="G68" s="167">
        <v>192731.37719999999</v>
      </c>
    </row>
    <row r="69" spans="1:7" s="120" customFormat="1" hidden="1" outlineLevel="2" x14ac:dyDescent="0.25">
      <c r="A69" s="171">
        <v>21</v>
      </c>
      <c r="B69" s="172" t="s">
        <v>160</v>
      </c>
      <c r="C69" s="172" t="s">
        <v>205</v>
      </c>
      <c r="D69" s="160">
        <v>178438.79</v>
      </c>
      <c r="E69" s="165">
        <v>69468.005300000004</v>
      </c>
      <c r="F69" s="160">
        <v>651912.4</v>
      </c>
      <c r="G69" s="167">
        <v>253796.01639999999</v>
      </c>
    </row>
    <row r="70" spans="1:7" s="120" customFormat="1" hidden="1" outlineLevel="2" x14ac:dyDescent="0.25">
      <c r="A70" s="171">
        <v>22</v>
      </c>
      <c r="B70" s="172" t="s">
        <v>160</v>
      </c>
      <c r="C70" s="172" t="s">
        <v>204</v>
      </c>
      <c r="D70" s="160">
        <v>141079.75</v>
      </c>
      <c r="E70" s="165">
        <v>54923.7575</v>
      </c>
      <c r="F70" s="160">
        <v>493070.8</v>
      </c>
      <c r="G70" s="167">
        <v>191957.39309999999</v>
      </c>
    </row>
    <row r="71" spans="1:7" s="120" customFormat="1" hidden="1" outlineLevel="2" x14ac:dyDescent="0.25">
      <c r="A71" s="171">
        <v>23</v>
      </c>
      <c r="B71" s="172" t="s">
        <v>160</v>
      </c>
      <c r="C71" s="172" t="s">
        <v>203</v>
      </c>
      <c r="D71" s="160">
        <v>295384.42</v>
      </c>
      <c r="E71" s="165">
        <v>114996.10860000001</v>
      </c>
      <c r="F71" s="160">
        <v>989450.8</v>
      </c>
      <c r="G71" s="167">
        <v>385203.09090000001</v>
      </c>
    </row>
    <row r="72" spans="1:7" s="120" customFormat="1" hidden="1" outlineLevel="2" x14ac:dyDescent="0.25">
      <c r="A72" s="171">
        <v>24</v>
      </c>
      <c r="B72" s="172" t="s">
        <v>160</v>
      </c>
      <c r="C72" s="172" t="s">
        <v>202</v>
      </c>
      <c r="D72" s="160">
        <v>95699.46</v>
      </c>
      <c r="E72" s="165">
        <v>37256.756800000003</v>
      </c>
      <c r="F72" s="160">
        <v>226440.61</v>
      </c>
      <c r="G72" s="167">
        <v>88155.593900000007</v>
      </c>
    </row>
    <row r="73" spans="1:7" s="120" customFormat="1" hidden="1" outlineLevel="2" x14ac:dyDescent="0.25">
      <c r="A73" s="171">
        <v>25</v>
      </c>
      <c r="B73" s="172" t="s">
        <v>160</v>
      </c>
      <c r="C73" s="172" t="s">
        <v>201</v>
      </c>
      <c r="D73" s="160">
        <v>454326.01</v>
      </c>
      <c r="E73" s="165">
        <v>177382.50409999999</v>
      </c>
      <c r="F73" s="160">
        <v>1010972.16</v>
      </c>
      <c r="G73" s="167">
        <v>394713.86040000001</v>
      </c>
    </row>
    <row r="74" spans="1:7" s="120" customFormat="1" hidden="1" outlineLevel="2" x14ac:dyDescent="0.25">
      <c r="A74" s="171">
        <v>26</v>
      </c>
      <c r="B74" s="172" t="s">
        <v>160</v>
      </c>
      <c r="C74" s="172" t="s">
        <v>200</v>
      </c>
      <c r="D74" s="160">
        <v>228858.29</v>
      </c>
      <c r="E74" s="165">
        <v>89096.820900000006</v>
      </c>
      <c r="F74" s="160">
        <v>511483.35</v>
      </c>
      <c r="G74" s="167">
        <v>199125.58300000001</v>
      </c>
    </row>
    <row r="75" spans="1:7" s="120" customFormat="1" hidden="1" outlineLevel="2" x14ac:dyDescent="0.25">
      <c r="A75" s="171">
        <v>27</v>
      </c>
      <c r="B75" s="172" t="s">
        <v>160</v>
      </c>
      <c r="C75" s="172" t="s">
        <v>199</v>
      </c>
      <c r="D75" s="160">
        <v>8297.24</v>
      </c>
      <c r="E75" s="165">
        <v>3380.0466999999999</v>
      </c>
      <c r="F75" s="160">
        <v>211328.88</v>
      </c>
      <c r="G75" s="167">
        <v>86089.045800000007</v>
      </c>
    </row>
    <row r="76" spans="1:7" s="120" customFormat="1" hidden="1" outlineLevel="2" x14ac:dyDescent="0.25">
      <c r="A76" s="171">
        <v>28</v>
      </c>
      <c r="B76" s="172" t="s">
        <v>160</v>
      </c>
      <c r="C76" s="172" t="s">
        <v>198</v>
      </c>
      <c r="D76" s="160">
        <v>45089.760000000002</v>
      </c>
      <c r="E76" s="165">
        <v>18293.3665</v>
      </c>
      <c r="F76" s="160">
        <v>99799.6</v>
      </c>
      <c r="G76" s="167">
        <v>40489.695699999997</v>
      </c>
    </row>
    <row r="77" spans="1:7" s="120" customFormat="1" hidden="1" outlineLevel="2" x14ac:dyDescent="0.25">
      <c r="A77" s="171">
        <v>29</v>
      </c>
      <c r="B77" s="172" t="s">
        <v>160</v>
      </c>
      <c r="C77" s="172" t="s">
        <v>197</v>
      </c>
      <c r="D77" s="160">
        <v>9893.66</v>
      </c>
      <c r="E77" s="165">
        <v>4013.9567999999999</v>
      </c>
      <c r="F77" s="160">
        <v>21316.16</v>
      </c>
      <c r="G77" s="167">
        <v>8648.1792999999998</v>
      </c>
    </row>
    <row r="78" spans="1:7" s="120" customFormat="1" hidden="1" outlineLevel="2" x14ac:dyDescent="0.25">
      <c r="A78" s="171">
        <v>30</v>
      </c>
      <c r="B78" s="172" t="s">
        <v>160</v>
      </c>
      <c r="C78" s="172" t="s">
        <v>196</v>
      </c>
      <c r="D78" s="160">
        <v>74821.490000000005</v>
      </c>
      <c r="E78" s="165">
        <v>29160.927500000002</v>
      </c>
      <c r="F78" s="160">
        <v>174043.23</v>
      </c>
      <c r="G78" s="167">
        <v>67831.608500000002</v>
      </c>
    </row>
    <row r="79" spans="1:7" s="120" customFormat="1" hidden="1" outlineLevel="2" x14ac:dyDescent="0.25">
      <c r="A79" s="171">
        <v>31</v>
      </c>
      <c r="B79" s="172" t="s">
        <v>160</v>
      </c>
      <c r="C79" s="172" t="s">
        <v>195</v>
      </c>
      <c r="D79" s="160">
        <v>354138.38</v>
      </c>
      <c r="E79" s="165">
        <v>138021.8922</v>
      </c>
      <c r="F79" s="160">
        <v>801296.6</v>
      </c>
      <c r="G79" s="167">
        <v>312297.33689999999</v>
      </c>
    </row>
    <row r="80" spans="1:7" s="120" customFormat="1" hidden="1" outlineLevel="2" x14ac:dyDescent="0.25">
      <c r="A80" s="171">
        <v>32</v>
      </c>
      <c r="B80" s="172" t="s">
        <v>160</v>
      </c>
      <c r="C80" s="172" t="s">
        <v>194</v>
      </c>
      <c r="D80" s="160">
        <v>175319.52</v>
      </c>
      <c r="E80" s="165">
        <v>68450.000199999995</v>
      </c>
      <c r="F80" s="160">
        <v>341797.12</v>
      </c>
      <c r="G80" s="167">
        <v>133447.848</v>
      </c>
    </row>
    <row r="81" spans="1:7" s="120" customFormat="1" hidden="1" outlineLevel="2" x14ac:dyDescent="0.25">
      <c r="A81" s="171">
        <v>33</v>
      </c>
      <c r="B81" s="172" t="s">
        <v>160</v>
      </c>
      <c r="C81" s="172" t="s">
        <v>193</v>
      </c>
      <c r="D81" s="160">
        <v>85751.17</v>
      </c>
      <c r="E81" s="165">
        <v>33420.661</v>
      </c>
      <c r="F81" s="160">
        <v>89294.78</v>
      </c>
      <c r="G81" s="167">
        <v>34801.747600000002</v>
      </c>
    </row>
    <row r="82" spans="1:7" s="120" customFormat="1" hidden="1" outlineLevel="2" x14ac:dyDescent="0.25">
      <c r="A82" s="171">
        <v>34</v>
      </c>
      <c r="B82" s="172" t="s">
        <v>160</v>
      </c>
      <c r="C82" s="172" t="s">
        <v>192</v>
      </c>
      <c r="D82" s="160">
        <v>206633.09</v>
      </c>
      <c r="E82" s="165">
        <v>83833.1109</v>
      </c>
      <c r="F82" s="160">
        <v>205168.04</v>
      </c>
      <c r="G82" s="167">
        <v>83238.7255</v>
      </c>
    </row>
    <row r="83" spans="1:7" s="120" customFormat="1" hidden="1" outlineLevel="2" x14ac:dyDescent="0.25">
      <c r="A83" s="171">
        <v>35</v>
      </c>
      <c r="B83" s="172" t="s">
        <v>160</v>
      </c>
      <c r="C83" s="172" t="s">
        <v>191</v>
      </c>
      <c r="D83" s="160">
        <v>164653.48000000001</v>
      </c>
      <c r="E83" s="165">
        <v>65077.6414</v>
      </c>
      <c r="F83" s="160">
        <v>172421.55</v>
      </c>
      <c r="G83" s="167">
        <v>68147.893400000001</v>
      </c>
    </row>
    <row r="84" spans="1:7" s="120" customFormat="1" hidden="1" outlineLevel="2" x14ac:dyDescent="0.25">
      <c r="A84" s="171">
        <v>36</v>
      </c>
      <c r="B84" s="172" t="s">
        <v>160</v>
      </c>
      <c r="C84" s="172" t="s">
        <v>190</v>
      </c>
      <c r="D84" s="160">
        <v>45832.1</v>
      </c>
      <c r="E84" s="165">
        <v>17862.602699999999</v>
      </c>
      <c r="F84" s="160">
        <v>47726.1</v>
      </c>
      <c r="G84" s="167">
        <v>18600.770199999999</v>
      </c>
    </row>
    <row r="85" spans="1:7" s="120" customFormat="1" hidden="1" outlineLevel="2" x14ac:dyDescent="0.25">
      <c r="A85" s="171">
        <v>37</v>
      </c>
      <c r="B85" s="172" t="s">
        <v>160</v>
      </c>
      <c r="C85" s="172" t="s">
        <v>189</v>
      </c>
      <c r="D85" s="160">
        <v>59243.12</v>
      </c>
      <c r="E85" s="165">
        <v>23089.4136</v>
      </c>
      <c r="F85" s="160">
        <v>61691.360000000001</v>
      </c>
      <c r="G85" s="167">
        <v>24043.5906</v>
      </c>
    </row>
    <row r="86" spans="1:7" s="120" customFormat="1" hidden="1" outlineLevel="2" x14ac:dyDescent="0.25">
      <c r="A86" s="171">
        <v>38</v>
      </c>
      <c r="B86" s="172" t="s">
        <v>160</v>
      </c>
      <c r="C86" s="172" t="s">
        <v>188</v>
      </c>
      <c r="D86" s="160">
        <v>176729.27</v>
      </c>
      <c r="E86" s="165">
        <v>68878.465700000001</v>
      </c>
      <c r="F86" s="160">
        <v>181751.05</v>
      </c>
      <c r="G86" s="167">
        <v>70835.654200000004</v>
      </c>
    </row>
    <row r="87" spans="1:7" s="120" customFormat="1" hidden="1" outlineLevel="2" x14ac:dyDescent="0.25">
      <c r="A87" s="171">
        <v>39</v>
      </c>
      <c r="B87" s="172" t="s">
        <v>160</v>
      </c>
      <c r="C87" s="172" t="s">
        <v>187</v>
      </c>
      <c r="D87" s="160">
        <v>166248.23000000001</v>
      </c>
      <c r="E87" s="165">
        <v>64793.585200000001</v>
      </c>
      <c r="F87" s="160">
        <v>170972.14</v>
      </c>
      <c r="G87" s="167">
        <v>66634.681800000006</v>
      </c>
    </row>
    <row r="88" spans="1:7" s="120" customFormat="1" ht="27" hidden="1" outlineLevel="2" x14ac:dyDescent="0.25">
      <c r="A88" s="171">
        <v>40</v>
      </c>
      <c r="B88" s="172" t="s">
        <v>160</v>
      </c>
      <c r="C88" s="172" t="s">
        <v>186</v>
      </c>
      <c r="D88" s="160">
        <v>186188.5</v>
      </c>
      <c r="E88" s="165">
        <v>72693.576100000006</v>
      </c>
      <c r="F88" s="160">
        <v>175077.21</v>
      </c>
      <c r="G88" s="167">
        <v>68355.395099999994</v>
      </c>
    </row>
    <row r="89" spans="1:7" s="120" customFormat="1" hidden="1" outlineLevel="2" x14ac:dyDescent="0.25">
      <c r="A89" s="171">
        <v>41</v>
      </c>
      <c r="B89" s="172" t="s">
        <v>160</v>
      </c>
      <c r="C89" s="172" t="s">
        <v>185</v>
      </c>
      <c r="D89" s="160">
        <v>136580.92000000001</v>
      </c>
      <c r="E89" s="165">
        <v>53214.658100000001</v>
      </c>
      <c r="F89" s="160">
        <v>132793.24</v>
      </c>
      <c r="G89" s="167">
        <v>51738.902199999997</v>
      </c>
    </row>
    <row r="90" spans="1:7" s="120" customFormat="1" hidden="1" outlineLevel="2" x14ac:dyDescent="0.25">
      <c r="A90" s="171">
        <v>42</v>
      </c>
      <c r="B90" s="172" t="s">
        <v>160</v>
      </c>
      <c r="C90" s="172" t="s">
        <v>184</v>
      </c>
      <c r="D90" s="160">
        <v>186399.18</v>
      </c>
      <c r="E90" s="165">
        <v>72647.216400000005</v>
      </c>
      <c r="F90" s="160">
        <v>187057.65</v>
      </c>
      <c r="G90" s="167">
        <v>72903.848499999993</v>
      </c>
    </row>
    <row r="91" spans="1:7" s="120" customFormat="1" hidden="1" outlineLevel="2" x14ac:dyDescent="0.25">
      <c r="A91" s="171">
        <v>43</v>
      </c>
      <c r="B91" s="172" t="s">
        <v>160</v>
      </c>
      <c r="C91" s="172" t="s">
        <v>183</v>
      </c>
      <c r="D91" s="160">
        <v>45471.26</v>
      </c>
      <c r="E91" s="165">
        <v>17716.512299999999</v>
      </c>
      <c r="F91" s="160">
        <v>43686.95</v>
      </c>
      <c r="G91" s="167">
        <v>17021.309499999999</v>
      </c>
    </row>
    <row r="92" spans="1:7" s="120" customFormat="1" hidden="1" outlineLevel="2" x14ac:dyDescent="0.25">
      <c r="A92" s="171">
        <v>44</v>
      </c>
      <c r="B92" s="172" t="s">
        <v>160</v>
      </c>
      <c r="C92" s="172" t="s">
        <v>182</v>
      </c>
      <c r="D92" s="160">
        <v>50241</v>
      </c>
      <c r="E92" s="165">
        <v>19615.5936</v>
      </c>
      <c r="F92" s="160">
        <v>46692.51</v>
      </c>
      <c r="G92" s="167">
        <v>18230.1567</v>
      </c>
    </row>
    <row r="93" spans="1:7" s="120" customFormat="1" hidden="1" outlineLevel="2" x14ac:dyDescent="0.25">
      <c r="A93" s="171">
        <v>45</v>
      </c>
      <c r="B93" s="172" t="s">
        <v>160</v>
      </c>
      <c r="C93" s="172" t="s">
        <v>181</v>
      </c>
      <c r="D93" s="160">
        <v>3819.46</v>
      </c>
      <c r="E93" s="165">
        <v>1509.6034</v>
      </c>
      <c r="F93" s="160">
        <v>1122668.22</v>
      </c>
      <c r="G93" s="167">
        <v>443723.3873</v>
      </c>
    </row>
    <row r="94" spans="1:7" s="120" customFormat="1" hidden="1" outlineLevel="2" x14ac:dyDescent="0.25">
      <c r="A94" s="171">
        <v>46</v>
      </c>
      <c r="B94" s="172" t="s">
        <v>160</v>
      </c>
      <c r="C94" s="172" t="s">
        <v>180</v>
      </c>
      <c r="D94" s="160">
        <v>4882.8900000000003</v>
      </c>
      <c r="E94" s="165">
        <v>1932.6478999999999</v>
      </c>
      <c r="F94" s="160">
        <v>1001235.55</v>
      </c>
      <c r="G94" s="167">
        <v>396289.0307</v>
      </c>
    </row>
    <row r="95" spans="1:7" s="120" customFormat="1" hidden="1" outlineLevel="2" x14ac:dyDescent="0.25">
      <c r="A95" s="171">
        <v>47</v>
      </c>
      <c r="B95" s="172" t="s">
        <v>160</v>
      </c>
      <c r="C95" s="172" t="s">
        <v>179</v>
      </c>
      <c r="D95" s="160">
        <v>4227.22</v>
      </c>
      <c r="E95" s="165">
        <v>1670.7664</v>
      </c>
      <c r="F95" s="160">
        <v>1242521.5</v>
      </c>
      <c r="G95" s="167">
        <v>491094.19770000002</v>
      </c>
    </row>
    <row r="96" spans="1:7" s="120" customFormat="1" hidden="1" outlineLevel="2" x14ac:dyDescent="0.25">
      <c r="A96" s="171">
        <v>48</v>
      </c>
      <c r="B96" s="172" t="s">
        <v>160</v>
      </c>
      <c r="C96" s="172" t="s">
        <v>178</v>
      </c>
      <c r="D96" s="160">
        <v>4764.47</v>
      </c>
      <c r="E96" s="165">
        <v>1885.7772</v>
      </c>
      <c r="F96" s="160">
        <v>976955.77</v>
      </c>
      <c r="G96" s="167">
        <v>386679.09379999997</v>
      </c>
    </row>
    <row r="97" spans="1:7" s="120" customFormat="1" hidden="1" outlineLevel="2" x14ac:dyDescent="0.25">
      <c r="A97" s="171">
        <v>49</v>
      </c>
      <c r="B97" s="172" t="s">
        <v>160</v>
      </c>
      <c r="C97" s="172" t="s">
        <v>177</v>
      </c>
      <c r="D97" s="160">
        <v>28761.26</v>
      </c>
      <c r="E97" s="165">
        <v>11205.962100000001</v>
      </c>
      <c r="F97" s="160">
        <v>798960</v>
      </c>
      <c r="G97" s="167">
        <v>311290.79519999999</v>
      </c>
    </row>
    <row r="98" spans="1:7" s="120" customFormat="1" hidden="1" outlineLevel="2" x14ac:dyDescent="0.25">
      <c r="A98" s="171">
        <v>50</v>
      </c>
      <c r="B98" s="172" t="s">
        <v>160</v>
      </c>
      <c r="C98" s="172" t="s">
        <v>176</v>
      </c>
      <c r="D98" s="160">
        <v>38567.519999999997</v>
      </c>
      <c r="E98" s="165">
        <v>15647.228499999999</v>
      </c>
      <c r="F98" s="160">
        <v>852610.92</v>
      </c>
      <c r="G98" s="167">
        <v>345912.77639999997</v>
      </c>
    </row>
    <row r="99" spans="1:7" s="120" customFormat="1" ht="27" hidden="1" outlineLevel="2" x14ac:dyDescent="0.25">
      <c r="A99" s="171">
        <v>51</v>
      </c>
      <c r="B99" s="172" t="s">
        <v>160</v>
      </c>
      <c r="C99" s="172" t="s">
        <v>175</v>
      </c>
      <c r="D99" s="160">
        <v>5259.53</v>
      </c>
      <c r="E99" s="165">
        <v>2053.4783000000002</v>
      </c>
      <c r="F99" s="160">
        <v>85557.4</v>
      </c>
      <c r="G99" s="167">
        <v>33404.1757</v>
      </c>
    </row>
    <row r="100" spans="1:7" s="120" customFormat="1" hidden="1" outlineLevel="2" x14ac:dyDescent="0.25">
      <c r="A100" s="171">
        <v>52</v>
      </c>
      <c r="B100" s="172" t="s">
        <v>160</v>
      </c>
      <c r="C100" s="172" t="s">
        <v>174</v>
      </c>
      <c r="D100" s="160">
        <v>6260.55</v>
      </c>
      <c r="E100" s="165">
        <v>2474.4198000000001</v>
      </c>
      <c r="F100" s="160">
        <v>345448.42</v>
      </c>
      <c r="G100" s="167">
        <v>136535.03349999999</v>
      </c>
    </row>
    <row r="101" spans="1:7" s="120" customFormat="1" hidden="1" outlineLevel="2" x14ac:dyDescent="0.25">
      <c r="A101" s="171">
        <v>53</v>
      </c>
      <c r="B101" s="172" t="s">
        <v>160</v>
      </c>
      <c r="C101" s="172" t="s">
        <v>173</v>
      </c>
      <c r="D101" s="160">
        <v>54040.01</v>
      </c>
      <c r="E101" s="165">
        <v>22014.278900000001</v>
      </c>
      <c r="F101" s="160">
        <v>1067710.8999999999</v>
      </c>
      <c r="G101" s="167">
        <v>434953.38929999998</v>
      </c>
    </row>
    <row r="102" spans="1:7" s="120" customFormat="1" hidden="1" outlineLevel="2" x14ac:dyDescent="0.25">
      <c r="A102" s="171">
        <v>54</v>
      </c>
      <c r="B102" s="172" t="s">
        <v>160</v>
      </c>
      <c r="C102" s="172" t="s">
        <v>172</v>
      </c>
      <c r="D102" s="160">
        <v>47462.5</v>
      </c>
      <c r="E102" s="165">
        <v>18492.3393</v>
      </c>
      <c r="F102" s="160">
        <v>1090042.5900000001</v>
      </c>
      <c r="G102" s="167">
        <v>424702.39390000002</v>
      </c>
    </row>
    <row r="103" spans="1:7" s="120" customFormat="1" hidden="1" outlineLevel="2" x14ac:dyDescent="0.25">
      <c r="A103" s="171">
        <v>55</v>
      </c>
      <c r="B103" s="172" t="s">
        <v>160</v>
      </c>
      <c r="C103" s="172" t="s">
        <v>171</v>
      </c>
      <c r="D103" s="160">
        <v>62272.77</v>
      </c>
      <c r="E103" s="165">
        <v>24647.562399999999</v>
      </c>
      <c r="F103" s="160">
        <v>2672096.4</v>
      </c>
      <c r="G103" s="167">
        <v>1057615.7551</v>
      </c>
    </row>
    <row r="104" spans="1:7" s="120" customFormat="1" hidden="1" outlineLevel="2" x14ac:dyDescent="0.25">
      <c r="A104" s="171">
        <v>56</v>
      </c>
      <c r="B104" s="172" t="s">
        <v>160</v>
      </c>
      <c r="C104" s="172" t="s">
        <v>170</v>
      </c>
      <c r="D104" s="160">
        <v>45540.800000000003</v>
      </c>
      <c r="E104" s="165">
        <v>18470.437699999999</v>
      </c>
      <c r="F104" s="160">
        <v>898329.3</v>
      </c>
      <c r="G104" s="167">
        <v>364344.39750000002</v>
      </c>
    </row>
    <row r="105" spans="1:7" s="120" customFormat="1" ht="27" hidden="1" outlineLevel="2" x14ac:dyDescent="0.25">
      <c r="A105" s="171">
        <v>57</v>
      </c>
      <c r="B105" s="172" t="s">
        <v>160</v>
      </c>
      <c r="C105" s="172" t="s">
        <v>169</v>
      </c>
      <c r="D105" s="160">
        <v>39797.089999999997</v>
      </c>
      <c r="E105" s="165">
        <v>15505.742200000001</v>
      </c>
      <c r="F105" s="160">
        <v>678795.91</v>
      </c>
      <c r="G105" s="167">
        <v>264472.46250000002</v>
      </c>
    </row>
    <row r="106" spans="1:7" s="120" customFormat="1" hidden="1" outlineLevel="2" x14ac:dyDescent="0.25">
      <c r="A106" s="171">
        <v>58</v>
      </c>
      <c r="B106" s="172" t="s">
        <v>160</v>
      </c>
      <c r="C106" s="172" t="s">
        <v>168</v>
      </c>
      <c r="D106" s="160">
        <v>640480.57999999996</v>
      </c>
      <c r="E106" s="165">
        <v>260912.57389999999</v>
      </c>
      <c r="F106" s="160">
        <v>713443.67</v>
      </c>
      <c r="G106" s="167">
        <v>290635.5478</v>
      </c>
    </row>
    <row r="107" spans="1:7" s="120" customFormat="1" hidden="1" outlineLevel="2" x14ac:dyDescent="0.25">
      <c r="A107" s="171">
        <v>59</v>
      </c>
      <c r="B107" s="172" t="s">
        <v>160</v>
      </c>
      <c r="C107" s="172" t="s">
        <v>167</v>
      </c>
      <c r="D107" s="160">
        <v>128301.8</v>
      </c>
      <c r="E107" s="165">
        <v>50710.003400000001</v>
      </c>
      <c r="F107" s="160">
        <v>155101.21</v>
      </c>
      <c r="G107" s="167">
        <v>61302.2022</v>
      </c>
    </row>
    <row r="108" spans="1:7" s="120" customFormat="1" hidden="1" outlineLevel="2" x14ac:dyDescent="0.25">
      <c r="A108" s="171">
        <v>60</v>
      </c>
      <c r="B108" s="172" t="s">
        <v>160</v>
      </c>
      <c r="C108" s="172" t="s">
        <v>166</v>
      </c>
      <c r="D108" s="160">
        <v>151056.32999999999</v>
      </c>
      <c r="E108" s="165">
        <v>61535.817199999998</v>
      </c>
      <c r="F108" s="160">
        <v>168264.58</v>
      </c>
      <c r="G108" s="167">
        <v>68545.941999999995</v>
      </c>
    </row>
    <row r="109" spans="1:7" s="120" customFormat="1" hidden="1" outlineLevel="2" x14ac:dyDescent="0.25">
      <c r="A109" s="171">
        <v>61</v>
      </c>
      <c r="B109" s="172" t="s">
        <v>160</v>
      </c>
      <c r="C109" s="172" t="s">
        <v>165</v>
      </c>
      <c r="D109" s="160">
        <v>455900.01</v>
      </c>
      <c r="E109" s="165">
        <v>177627.76190000001</v>
      </c>
      <c r="F109" s="160">
        <v>500801.91</v>
      </c>
      <c r="G109" s="167">
        <v>195122.44020000001</v>
      </c>
    </row>
    <row r="110" spans="1:7" s="120" customFormat="1" hidden="1" outlineLevel="2" x14ac:dyDescent="0.25">
      <c r="A110" s="171">
        <v>62</v>
      </c>
      <c r="B110" s="172" t="s">
        <v>160</v>
      </c>
      <c r="C110" s="172" t="s">
        <v>164</v>
      </c>
      <c r="D110" s="160">
        <v>738286.98</v>
      </c>
      <c r="E110" s="165">
        <v>287651.37310000003</v>
      </c>
      <c r="F110" s="160">
        <v>676500</v>
      </c>
      <c r="G110" s="167">
        <v>263577.93</v>
      </c>
    </row>
    <row r="111" spans="1:7" s="120" customFormat="1" hidden="1" outlineLevel="2" x14ac:dyDescent="0.25">
      <c r="A111" s="171">
        <v>63</v>
      </c>
      <c r="B111" s="172" t="s">
        <v>160</v>
      </c>
      <c r="C111" s="172" t="s">
        <v>163</v>
      </c>
      <c r="D111" s="160">
        <v>190892.09</v>
      </c>
      <c r="E111" s="165">
        <v>77246.393100000001</v>
      </c>
      <c r="F111" s="160">
        <v>215978.04</v>
      </c>
      <c r="G111" s="167">
        <v>87397.673699999999</v>
      </c>
    </row>
    <row r="112" spans="1:7" s="120" customFormat="1" hidden="1" outlineLevel="2" x14ac:dyDescent="0.25">
      <c r="A112" s="171">
        <v>64</v>
      </c>
      <c r="B112" s="172" t="s">
        <v>160</v>
      </c>
      <c r="C112" s="172" t="s">
        <v>162</v>
      </c>
      <c r="D112" s="160">
        <v>234450.51</v>
      </c>
      <c r="E112" s="165">
        <v>94872.743400000007</v>
      </c>
      <c r="F112" s="160">
        <v>296379.38</v>
      </c>
      <c r="G112" s="167">
        <v>119932.8799</v>
      </c>
    </row>
    <row r="113" spans="1:7" s="120" customFormat="1" ht="27" hidden="1" outlineLevel="2" x14ac:dyDescent="0.25">
      <c r="A113" s="171">
        <v>65</v>
      </c>
      <c r="B113" s="172" t="s">
        <v>160</v>
      </c>
      <c r="C113" s="172" t="s">
        <v>161</v>
      </c>
      <c r="D113" s="160">
        <v>67825.27</v>
      </c>
      <c r="E113" s="165">
        <v>27517.390299999999</v>
      </c>
      <c r="F113" s="160">
        <v>67262.36</v>
      </c>
      <c r="G113" s="167">
        <v>27289.0121</v>
      </c>
    </row>
    <row r="114" spans="1:7" s="120" customFormat="1" ht="27" hidden="1" outlineLevel="2" x14ac:dyDescent="0.25">
      <c r="A114" s="171">
        <v>66</v>
      </c>
      <c r="B114" s="172" t="s">
        <v>160</v>
      </c>
      <c r="C114" s="172" t="s">
        <v>159</v>
      </c>
      <c r="D114" s="160">
        <v>35423.74</v>
      </c>
      <c r="E114" s="165">
        <v>14371.765600000001</v>
      </c>
      <c r="F114" s="160">
        <v>36543.040000000001</v>
      </c>
      <c r="G114" s="167">
        <v>14825.8768</v>
      </c>
    </row>
    <row r="115" spans="1:7" s="121" customFormat="1" ht="22.5" customHeight="1" outlineLevel="1" collapsed="1" x14ac:dyDescent="0.25">
      <c r="A115" s="169" t="s">
        <v>6</v>
      </c>
      <c r="B115" s="182" t="s">
        <v>158</v>
      </c>
      <c r="C115" s="182"/>
      <c r="D115" s="162">
        <f>_xlfn.AGGREGATE(9,6,D116:D128)</f>
        <v>1146706.26</v>
      </c>
      <c r="E115" s="163">
        <f>_xlfn.AGGREGATE(9,6,E116:E128)</f>
        <v>453866.33960000001</v>
      </c>
      <c r="F115" s="162">
        <f>_xlfn.AGGREGATE(9,6,F116:F128)</f>
        <v>2233764.25</v>
      </c>
      <c r="G115" s="170">
        <f>_xlfn.AGGREGATE(9,6,G116:G128)</f>
        <v>884123.88710000005</v>
      </c>
    </row>
    <row r="116" spans="1:7" s="120" customFormat="1" hidden="1" outlineLevel="2" x14ac:dyDescent="0.25">
      <c r="A116" s="171">
        <v>1</v>
      </c>
      <c r="B116" s="172" t="s">
        <v>146</v>
      </c>
      <c r="C116" s="172" t="s">
        <v>157</v>
      </c>
      <c r="D116" s="160">
        <v>11548.38</v>
      </c>
      <c r="E116" s="165">
        <v>4570.8487999999998</v>
      </c>
      <c r="F116" s="160">
        <v>221813.41</v>
      </c>
      <c r="G116" s="167">
        <v>87793.748600000006</v>
      </c>
    </row>
    <row r="117" spans="1:7" s="120" customFormat="1" hidden="1" outlineLevel="2" x14ac:dyDescent="0.25">
      <c r="A117" s="171">
        <v>2</v>
      </c>
      <c r="B117" s="172" t="s">
        <v>146</v>
      </c>
      <c r="C117" s="172" t="s">
        <v>156</v>
      </c>
      <c r="D117" s="160">
        <v>37973.14</v>
      </c>
      <c r="E117" s="165">
        <v>15029.768899999999</v>
      </c>
      <c r="F117" s="160">
        <v>291744.84999999998</v>
      </c>
      <c r="G117" s="167">
        <v>115472.6106</v>
      </c>
    </row>
    <row r="118" spans="1:7" s="120" customFormat="1" hidden="1" outlineLevel="2" x14ac:dyDescent="0.25">
      <c r="A118" s="171">
        <v>3</v>
      </c>
      <c r="B118" s="172" t="s">
        <v>146</v>
      </c>
      <c r="C118" s="172" t="s">
        <v>155</v>
      </c>
      <c r="D118" s="160">
        <v>46942.34</v>
      </c>
      <c r="E118" s="165">
        <v>18579.777300000002</v>
      </c>
      <c r="F118" s="160">
        <v>257610.39</v>
      </c>
      <c r="G118" s="167">
        <v>101962.1933</v>
      </c>
    </row>
    <row r="119" spans="1:7" s="120" customFormat="1" hidden="1" outlineLevel="2" x14ac:dyDescent="0.25">
      <c r="A119" s="171">
        <v>4</v>
      </c>
      <c r="B119" s="172" t="s">
        <v>146</v>
      </c>
      <c r="C119" s="172" t="s">
        <v>154</v>
      </c>
      <c r="D119" s="160">
        <v>97637.32</v>
      </c>
      <c r="E119" s="165">
        <v>38644.851300000002</v>
      </c>
      <c r="F119" s="160">
        <v>312926.92</v>
      </c>
      <c r="G119" s="167">
        <v>123856.4749</v>
      </c>
    </row>
    <row r="120" spans="1:7" s="120" customFormat="1" hidden="1" outlineLevel="2" x14ac:dyDescent="0.25">
      <c r="A120" s="171">
        <v>5</v>
      </c>
      <c r="B120" s="172" t="s">
        <v>146</v>
      </c>
      <c r="C120" s="172" t="s">
        <v>153</v>
      </c>
      <c r="D120" s="160">
        <v>65399.38</v>
      </c>
      <c r="E120" s="165">
        <v>25885.075499999999</v>
      </c>
      <c r="F120" s="160">
        <v>279207.02</v>
      </c>
      <c r="G120" s="167">
        <v>110510.137</v>
      </c>
    </row>
    <row r="121" spans="1:7" s="120" customFormat="1" hidden="1" outlineLevel="2" x14ac:dyDescent="0.25">
      <c r="A121" s="171">
        <v>6</v>
      </c>
      <c r="B121" s="172" t="s">
        <v>146</v>
      </c>
      <c r="C121" s="172" t="s">
        <v>152</v>
      </c>
      <c r="D121" s="160">
        <v>1411</v>
      </c>
      <c r="E121" s="165">
        <v>558.47360000000003</v>
      </c>
      <c r="F121" s="160">
        <v>3871.65</v>
      </c>
      <c r="G121" s="167">
        <v>1532.3985</v>
      </c>
    </row>
    <row r="122" spans="1:7" s="120" customFormat="1" hidden="1" outlineLevel="2" x14ac:dyDescent="0.25">
      <c r="A122" s="171">
        <v>7</v>
      </c>
      <c r="B122" s="172" t="s">
        <v>146</v>
      </c>
      <c r="C122" s="172" t="s">
        <v>151</v>
      </c>
      <c r="D122" s="160">
        <v>0</v>
      </c>
      <c r="E122" s="165">
        <v>0</v>
      </c>
      <c r="F122" s="160">
        <v>0</v>
      </c>
      <c r="G122" s="167">
        <v>0</v>
      </c>
    </row>
    <row r="123" spans="1:7" s="120" customFormat="1" ht="18.75" hidden="1" customHeight="1" outlineLevel="2" x14ac:dyDescent="0.25">
      <c r="A123" s="171">
        <v>8</v>
      </c>
      <c r="B123" s="172" t="s">
        <v>146</v>
      </c>
      <c r="C123" s="172" t="s">
        <v>150</v>
      </c>
      <c r="D123" s="160">
        <v>14191.39</v>
      </c>
      <c r="E123" s="165">
        <v>5616.9521999999997</v>
      </c>
      <c r="F123" s="160">
        <v>110125.23</v>
      </c>
      <c r="G123" s="167">
        <v>43587.565999999999</v>
      </c>
    </row>
    <row r="124" spans="1:7" s="120" customFormat="1" ht="22.5" hidden="1" customHeight="1" outlineLevel="2" x14ac:dyDescent="0.25">
      <c r="A124" s="171">
        <v>9</v>
      </c>
      <c r="B124" s="172" t="s">
        <v>146</v>
      </c>
      <c r="C124" s="172" t="s">
        <v>149</v>
      </c>
      <c r="D124" s="160">
        <v>184038.15</v>
      </c>
      <c r="E124" s="165">
        <v>72842.298800000004</v>
      </c>
      <c r="F124" s="160">
        <v>471317.03</v>
      </c>
      <c r="G124" s="167">
        <v>186547.27979999999</v>
      </c>
    </row>
    <row r="125" spans="1:7" s="120" customFormat="1" ht="27" hidden="1" outlineLevel="2" x14ac:dyDescent="0.25">
      <c r="A125" s="171">
        <v>10</v>
      </c>
      <c r="B125" s="172" t="s">
        <v>146</v>
      </c>
      <c r="C125" s="172" t="s">
        <v>148</v>
      </c>
      <c r="D125" s="160">
        <v>56887.05</v>
      </c>
      <c r="E125" s="165">
        <v>22515.894199999999</v>
      </c>
      <c r="F125" s="160">
        <v>178906.52</v>
      </c>
      <c r="G125" s="167">
        <v>70811.199500000002</v>
      </c>
    </row>
    <row r="126" spans="1:7" s="120" customFormat="1" ht="27" hidden="1" outlineLevel="2" x14ac:dyDescent="0.25">
      <c r="A126" s="171">
        <v>11</v>
      </c>
      <c r="B126" s="172" t="s">
        <v>146</v>
      </c>
      <c r="C126" s="172" t="s">
        <v>147</v>
      </c>
      <c r="D126" s="160">
        <v>5412.25</v>
      </c>
      <c r="E126" s="165">
        <v>2142.1703000000002</v>
      </c>
      <c r="F126" s="160">
        <v>0</v>
      </c>
      <c r="G126" s="167">
        <v>0</v>
      </c>
    </row>
    <row r="127" spans="1:7" s="120" customFormat="1" ht="19.5" hidden="1" customHeight="1" outlineLevel="2" x14ac:dyDescent="0.25">
      <c r="A127" s="171">
        <v>12</v>
      </c>
      <c r="B127" s="172" t="s">
        <v>146</v>
      </c>
      <c r="C127" s="172" t="s">
        <v>145</v>
      </c>
      <c r="D127" s="160">
        <v>70943.490000000005</v>
      </c>
      <c r="E127" s="165">
        <v>28079.433300000001</v>
      </c>
      <c r="F127" s="160">
        <v>106241.23</v>
      </c>
      <c r="G127" s="167">
        <v>42050.278899999998</v>
      </c>
    </row>
    <row r="128" spans="1:7" s="120" customFormat="1" ht="19.5" hidden="1" customHeight="1" outlineLevel="2" x14ac:dyDescent="0.25">
      <c r="A128" s="171">
        <v>13</v>
      </c>
      <c r="B128" s="172" t="s">
        <v>146</v>
      </c>
      <c r="C128" s="172" t="s">
        <v>321</v>
      </c>
      <c r="D128" s="160">
        <v>554322.37</v>
      </c>
      <c r="E128" s="165">
        <v>219400.7954</v>
      </c>
      <c r="F128" s="160">
        <v>0</v>
      </c>
      <c r="G128" s="167">
        <v>0</v>
      </c>
    </row>
    <row r="129" spans="1:7" s="121" customFormat="1" ht="18.75" customHeight="1" outlineLevel="1" collapsed="1" x14ac:dyDescent="0.25">
      <c r="A129" s="169" t="s">
        <v>35</v>
      </c>
      <c r="B129" s="182" t="s">
        <v>144</v>
      </c>
      <c r="C129" s="182"/>
      <c r="D129" s="162">
        <f>_xlfn.AGGREGATE(9,6,D130:D158)</f>
        <v>1287303.5899999999</v>
      </c>
      <c r="E129" s="163">
        <f>_xlfn.AGGREGATE(9,6,E130:E158)</f>
        <v>509514.755</v>
      </c>
      <c r="F129" s="162">
        <f>_xlfn.AGGREGATE(9,6,F130:F158)</f>
        <v>3146578.09</v>
      </c>
      <c r="G129" s="170">
        <f>_xlfn.AGGREGATE(9,6,G130:G158)</f>
        <v>1245415.6057</v>
      </c>
    </row>
    <row r="130" spans="1:7" s="120" customFormat="1" hidden="1" outlineLevel="2" x14ac:dyDescent="0.25">
      <c r="A130" s="171">
        <v>1</v>
      </c>
      <c r="B130" s="172" t="s">
        <v>119</v>
      </c>
      <c r="C130" s="172" t="s">
        <v>143</v>
      </c>
      <c r="D130" s="160">
        <v>17974.810000000001</v>
      </c>
      <c r="E130" s="165">
        <v>7114.4290000000001</v>
      </c>
      <c r="F130" s="160">
        <v>145186.97</v>
      </c>
      <c r="G130" s="167">
        <v>57465.001499999998</v>
      </c>
    </row>
    <row r="131" spans="1:7" s="120" customFormat="1" hidden="1" outlineLevel="2" x14ac:dyDescent="0.25">
      <c r="A131" s="171">
        <v>2</v>
      </c>
      <c r="B131" s="172" t="s">
        <v>119</v>
      </c>
      <c r="C131" s="172" t="s">
        <v>142</v>
      </c>
      <c r="D131" s="160">
        <v>16776.490000000002</v>
      </c>
      <c r="E131" s="165">
        <v>6640.1363000000001</v>
      </c>
      <c r="F131" s="160">
        <v>96791.31</v>
      </c>
      <c r="G131" s="167">
        <v>38309.999600000003</v>
      </c>
    </row>
    <row r="132" spans="1:7" s="120" customFormat="1" hidden="1" outlineLevel="2" x14ac:dyDescent="0.25">
      <c r="A132" s="171">
        <v>3</v>
      </c>
      <c r="B132" s="172" t="s">
        <v>119</v>
      </c>
      <c r="C132" s="172" t="s">
        <v>141</v>
      </c>
      <c r="D132" s="160">
        <v>59320.01</v>
      </c>
      <c r="E132" s="165">
        <v>23478.858199999999</v>
      </c>
      <c r="F132" s="160">
        <v>130130.53</v>
      </c>
      <c r="G132" s="167">
        <v>51505.665699999998</v>
      </c>
    </row>
    <row r="133" spans="1:7" s="120" customFormat="1" hidden="1" outlineLevel="2" x14ac:dyDescent="0.25">
      <c r="A133" s="171">
        <v>4</v>
      </c>
      <c r="B133" s="172" t="s">
        <v>119</v>
      </c>
      <c r="C133" s="172" t="s">
        <v>140</v>
      </c>
      <c r="D133" s="160">
        <v>14373.51</v>
      </c>
      <c r="E133" s="165">
        <v>5689.0349999999999</v>
      </c>
      <c r="F133" s="160">
        <v>44362.69</v>
      </c>
      <c r="G133" s="167">
        <v>17558.751400000001</v>
      </c>
    </row>
    <row r="134" spans="1:7" s="120" customFormat="1" hidden="1" outlineLevel="2" x14ac:dyDescent="0.25">
      <c r="A134" s="171">
        <v>5</v>
      </c>
      <c r="B134" s="172" t="s">
        <v>119</v>
      </c>
      <c r="C134" s="172" t="s">
        <v>139</v>
      </c>
      <c r="D134" s="160">
        <v>4623.21</v>
      </c>
      <c r="E134" s="165">
        <v>1829.8676</v>
      </c>
      <c r="F134" s="160">
        <v>17745.080000000002</v>
      </c>
      <c r="G134" s="167">
        <v>7023.5014000000001</v>
      </c>
    </row>
    <row r="135" spans="1:7" s="120" customFormat="1" hidden="1" outlineLevel="2" x14ac:dyDescent="0.25">
      <c r="A135" s="171">
        <v>6</v>
      </c>
      <c r="B135" s="172" t="s">
        <v>119</v>
      </c>
      <c r="C135" s="172" t="s">
        <v>138</v>
      </c>
      <c r="D135" s="160">
        <v>63655.48</v>
      </c>
      <c r="E135" s="165">
        <v>25194.8397</v>
      </c>
      <c r="F135" s="160">
        <v>173014.46</v>
      </c>
      <c r="G135" s="167">
        <v>68479.125</v>
      </c>
    </row>
    <row r="136" spans="1:7" s="120" customFormat="1" hidden="1" outlineLevel="2" x14ac:dyDescent="0.25">
      <c r="A136" s="171">
        <v>7</v>
      </c>
      <c r="B136" s="172" t="s">
        <v>119</v>
      </c>
      <c r="C136" s="172" t="s">
        <v>137</v>
      </c>
      <c r="D136" s="160">
        <v>53092.160000000003</v>
      </c>
      <c r="E136" s="165">
        <v>21013.875100000001</v>
      </c>
      <c r="F136" s="160">
        <v>119779.24</v>
      </c>
      <c r="G136" s="167">
        <v>47408.625</v>
      </c>
    </row>
    <row r="137" spans="1:7" s="120" customFormat="1" hidden="1" outlineLevel="2" x14ac:dyDescent="0.25">
      <c r="A137" s="171">
        <v>8</v>
      </c>
      <c r="B137" s="172" t="s">
        <v>119</v>
      </c>
      <c r="C137" s="172" t="s">
        <v>136</v>
      </c>
      <c r="D137" s="160">
        <v>110784.09</v>
      </c>
      <c r="E137" s="165">
        <v>43848.342600000004</v>
      </c>
      <c r="F137" s="160">
        <v>260852.58</v>
      </c>
      <c r="G137" s="167">
        <v>103245.45</v>
      </c>
    </row>
    <row r="138" spans="1:7" s="120" customFormat="1" hidden="1" outlineLevel="2" x14ac:dyDescent="0.25">
      <c r="A138" s="171">
        <v>9</v>
      </c>
      <c r="B138" s="172" t="s">
        <v>119</v>
      </c>
      <c r="C138" s="172" t="s">
        <v>135</v>
      </c>
      <c r="D138" s="160">
        <v>39053.360000000001</v>
      </c>
      <c r="E138" s="165">
        <v>15457.318799999999</v>
      </c>
      <c r="F138" s="160">
        <v>133088.04999999999</v>
      </c>
      <c r="G138" s="167">
        <v>52676.25</v>
      </c>
    </row>
    <row r="139" spans="1:7" s="120" customFormat="1" hidden="1" outlineLevel="2" x14ac:dyDescent="0.25">
      <c r="A139" s="171">
        <v>10</v>
      </c>
      <c r="B139" s="172" t="s">
        <v>119</v>
      </c>
      <c r="C139" s="172" t="s">
        <v>134</v>
      </c>
      <c r="D139" s="160">
        <v>28220.55</v>
      </c>
      <c r="E139" s="165">
        <v>11169.695400000001</v>
      </c>
      <c r="F139" s="160">
        <v>120205.13</v>
      </c>
      <c r="G139" s="167">
        <v>47577.188999999998</v>
      </c>
    </row>
    <row r="140" spans="1:7" s="120" customFormat="1" hidden="1" outlineLevel="2" x14ac:dyDescent="0.25">
      <c r="A140" s="171">
        <v>11</v>
      </c>
      <c r="B140" s="172" t="s">
        <v>119</v>
      </c>
      <c r="C140" s="172" t="s">
        <v>133</v>
      </c>
      <c r="D140" s="160">
        <v>2104.36</v>
      </c>
      <c r="E140" s="165">
        <v>832.90419999999995</v>
      </c>
      <c r="F140" s="160">
        <v>14213.8</v>
      </c>
      <c r="G140" s="167">
        <v>5625.8235000000004</v>
      </c>
    </row>
    <row r="141" spans="1:7" s="120" customFormat="1" hidden="1" outlineLevel="2" x14ac:dyDescent="0.25">
      <c r="A141" s="171">
        <v>12</v>
      </c>
      <c r="B141" s="172" t="s">
        <v>119</v>
      </c>
      <c r="C141" s="172" t="s">
        <v>132</v>
      </c>
      <c r="D141" s="160">
        <v>47113.17</v>
      </c>
      <c r="E141" s="165">
        <v>18647.392500000002</v>
      </c>
      <c r="F141" s="160">
        <v>532352.19999999995</v>
      </c>
      <c r="G141" s="167">
        <v>210705</v>
      </c>
    </row>
    <row r="142" spans="1:7" s="120" customFormat="1" hidden="1" outlineLevel="2" x14ac:dyDescent="0.25">
      <c r="A142" s="171">
        <v>13</v>
      </c>
      <c r="B142" s="172" t="s">
        <v>119</v>
      </c>
      <c r="C142" s="172" t="s">
        <v>131</v>
      </c>
      <c r="D142" s="160">
        <v>69401.69</v>
      </c>
      <c r="E142" s="165">
        <v>27469.189399999999</v>
      </c>
      <c r="F142" s="160">
        <v>425881.76</v>
      </c>
      <c r="G142" s="167">
        <v>168564</v>
      </c>
    </row>
    <row r="143" spans="1:7" s="120" customFormat="1" hidden="1" outlineLevel="2" x14ac:dyDescent="0.25">
      <c r="A143" s="171">
        <v>14</v>
      </c>
      <c r="B143" s="172" t="s">
        <v>119</v>
      </c>
      <c r="C143" s="172" t="s">
        <v>130</v>
      </c>
      <c r="D143" s="160">
        <v>40493.370000000003</v>
      </c>
      <c r="E143" s="165">
        <v>16027.275799999999</v>
      </c>
      <c r="F143" s="160">
        <v>195195.8</v>
      </c>
      <c r="G143" s="167">
        <v>77258.498600000006</v>
      </c>
    </row>
    <row r="144" spans="1:7" s="120" customFormat="1" hidden="1" outlineLevel="2" x14ac:dyDescent="0.25">
      <c r="A144" s="171">
        <v>15</v>
      </c>
      <c r="B144" s="172" t="s">
        <v>119</v>
      </c>
      <c r="C144" s="172" t="s">
        <v>129</v>
      </c>
      <c r="D144" s="160">
        <v>10744.2</v>
      </c>
      <c r="E144" s="165">
        <v>4252.5537000000004</v>
      </c>
      <c r="F144" s="160">
        <v>66544.02</v>
      </c>
      <c r="G144" s="167">
        <v>26338.125</v>
      </c>
    </row>
    <row r="145" spans="1:7" s="120" customFormat="1" hidden="1" outlineLevel="2" x14ac:dyDescent="0.25">
      <c r="A145" s="171">
        <v>16</v>
      </c>
      <c r="B145" s="172" t="s">
        <v>119</v>
      </c>
      <c r="C145" s="172" t="s">
        <v>129</v>
      </c>
      <c r="D145" s="160">
        <v>5621.64</v>
      </c>
      <c r="E145" s="165">
        <v>2225.0448000000001</v>
      </c>
      <c r="F145" s="160">
        <v>0</v>
      </c>
      <c r="G145" s="167">
        <v>0</v>
      </c>
    </row>
    <row r="146" spans="1:7" s="120" customFormat="1" hidden="1" outlineLevel="2" x14ac:dyDescent="0.25">
      <c r="A146" s="171">
        <v>17</v>
      </c>
      <c r="B146" s="172" t="s">
        <v>119</v>
      </c>
      <c r="C146" s="172" t="s">
        <v>128</v>
      </c>
      <c r="D146" s="160">
        <v>0</v>
      </c>
      <c r="E146" s="165">
        <v>0</v>
      </c>
      <c r="F146" s="160">
        <v>0</v>
      </c>
      <c r="G146" s="167">
        <v>0</v>
      </c>
    </row>
    <row r="147" spans="1:7" s="120" customFormat="1" hidden="1" outlineLevel="2" x14ac:dyDescent="0.25">
      <c r="A147" s="171">
        <v>18</v>
      </c>
      <c r="B147" s="172" t="s">
        <v>119</v>
      </c>
      <c r="C147" s="172" t="s">
        <v>127</v>
      </c>
      <c r="D147" s="160">
        <v>42201</v>
      </c>
      <c r="E147" s="165">
        <v>16703.1558</v>
      </c>
      <c r="F147" s="160">
        <v>75000</v>
      </c>
      <c r="G147" s="167">
        <v>29685</v>
      </c>
    </row>
    <row r="148" spans="1:7" s="120" customFormat="1" hidden="1" outlineLevel="2" x14ac:dyDescent="0.25">
      <c r="A148" s="171">
        <v>19</v>
      </c>
      <c r="B148" s="172" t="s">
        <v>119</v>
      </c>
      <c r="C148" s="172" t="s">
        <v>126</v>
      </c>
      <c r="D148" s="160">
        <v>0</v>
      </c>
      <c r="E148" s="165">
        <v>0</v>
      </c>
      <c r="F148" s="160">
        <v>0</v>
      </c>
      <c r="G148" s="167">
        <v>0</v>
      </c>
    </row>
    <row r="149" spans="1:7" s="120" customFormat="1" hidden="1" outlineLevel="2" x14ac:dyDescent="0.25">
      <c r="A149" s="171">
        <v>20</v>
      </c>
      <c r="B149" s="172" t="s">
        <v>119</v>
      </c>
      <c r="C149" s="172" t="s">
        <v>125</v>
      </c>
      <c r="D149" s="160">
        <v>24645.78</v>
      </c>
      <c r="E149" s="165">
        <v>9754.7986999999994</v>
      </c>
      <c r="F149" s="160">
        <v>0</v>
      </c>
      <c r="G149" s="167">
        <v>0</v>
      </c>
    </row>
    <row r="150" spans="1:7" s="120" customFormat="1" hidden="1" outlineLevel="2" x14ac:dyDescent="0.25">
      <c r="A150" s="171">
        <v>21</v>
      </c>
      <c r="B150" s="172" t="s">
        <v>119</v>
      </c>
      <c r="C150" s="172" t="s">
        <v>125</v>
      </c>
      <c r="D150" s="160">
        <v>59809.77</v>
      </c>
      <c r="E150" s="165">
        <v>23672.7068</v>
      </c>
      <c r="F150" s="160">
        <v>0</v>
      </c>
      <c r="G150" s="167">
        <v>0</v>
      </c>
    </row>
    <row r="151" spans="1:7" s="120" customFormat="1" hidden="1" outlineLevel="2" x14ac:dyDescent="0.25">
      <c r="A151" s="171">
        <v>22</v>
      </c>
      <c r="B151" s="172" t="s">
        <v>119</v>
      </c>
      <c r="C151" s="172" t="s">
        <v>125</v>
      </c>
      <c r="D151" s="160">
        <v>16549.95</v>
      </c>
      <c r="E151" s="165">
        <v>6550.4687000000004</v>
      </c>
      <c r="F151" s="160">
        <v>0</v>
      </c>
      <c r="G151" s="167">
        <v>0</v>
      </c>
    </row>
    <row r="152" spans="1:7" s="120" customFormat="1" hidden="1" outlineLevel="2" x14ac:dyDescent="0.25">
      <c r="A152" s="171">
        <v>23</v>
      </c>
      <c r="B152" s="172" t="s">
        <v>119</v>
      </c>
      <c r="C152" s="172" t="s">
        <v>125</v>
      </c>
      <c r="D152" s="160">
        <v>0</v>
      </c>
      <c r="E152" s="165">
        <v>0</v>
      </c>
      <c r="F152" s="160">
        <v>0</v>
      </c>
      <c r="G152" s="167">
        <v>0</v>
      </c>
    </row>
    <row r="153" spans="1:7" s="120" customFormat="1" hidden="1" outlineLevel="2" x14ac:dyDescent="0.25">
      <c r="A153" s="171">
        <v>24</v>
      </c>
      <c r="B153" s="172" t="s">
        <v>119</v>
      </c>
      <c r="C153" s="172" t="s">
        <v>124</v>
      </c>
      <c r="D153" s="160">
        <v>159078.34</v>
      </c>
      <c r="E153" s="165">
        <v>62963.205199999997</v>
      </c>
      <c r="F153" s="160">
        <v>447175.85</v>
      </c>
      <c r="G153" s="167">
        <v>176992.2</v>
      </c>
    </row>
    <row r="154" spans="1:7" s="120" customFormat="1" hidden="1" outlineLevel="2" x14ac:dyDescent="0.25">
      <c r="A154" s="171">
        <v>25</v>
      </c>
      <c r="B154" s="172" t="s">
        <v>119</v>
      </c>
      <c r="C154" s="172" t="s">
        <v>123</v>
      </c>
      <c r="D154" s="160">
        <v>27534.85</v>
      </c>
      <c r="E154" s="165">
        <v>10898.2947</v>
      </c>
      <c r="F154" s="160">
        <v>149058.62</v>
      </c>
      <c r="G154" s="167">
        <v>58997.4</v>
      </c>
    </row>
    <row r="155" spans="1:7" s="120" customFormat="1" hidden="1" outlineLevel="2" x14ac:dyDescent="0.25">
      <c r="A155" s="171">
        <v>26</v>
      </c>
      <c r="B155" s="172" t="s">
        <v>119</v>
      </c>
      <c r="C155" s="172" t="s">
        <v>122</v>
      </c>
      <c r="D155" s="160">
        <v>22774.03</v>
      </c>
      <c r="E155" s="165">
        <v>9013.9598999999998</v>
      </c>
      <c r="F155" s="160">
        <v>0</v>
      </c>
      <c r="G155" s="167">
        <v>0</v>
      </c>
    </row>
    <row r="156" spans="1:7" s="120" customFormat="1" hidden="1" outlineLevel="2" x14ac:dyDescent="0.25">
      <c r="A156" s="171">
        <v>27</v>
      </c>
      <c r="B156" s="172" t="s">
        <v>119</v>
      </c>
      <c r="C156" s="172" t="s">
        <v>375</v>
      </c>
      <c r="D156" s="160">
        <v>239867.25</v>
      </c>
      <c r="E156" s="165">
        <v>94939.458899999998</v>
      </c>
      <c r="F156" s="160">
        <v>0</v>
      </c>
      <c r="G156" s="167">
        <v>0</v>
      </c>
    </row>
    <row r="157" spans="1:7" s="120" customFormat="1" hidden="1" outlineLevel="2" x14ac:dyDescent="0.25">
      <c r="A157" s="171">
        <v>28</v>
      </c>
      <c r="B157" s="172" t="s">
        <v>119</v>
      </c>
      <c r="C157" s="172" t="s">
        <v>427</v>
      </c>
      <c r="D157" s="160">
        <v>111490.52</v>
      </c>
      <c r="E157" s="165">
        <v>44127.948199999999</v>
      </c>
      <c r="F157" s="160">
        <v>0</v>
      </c>
      <c r="G157" s="167">
        <v>0</v>
      </c>
    </row>
    <row r="158" spans="1:7" s="120" customFormat="1" hidden="1" outlineLevel="2" x14ac:dyDescent="0.25">
      <c r="A158" s="171">
        <v>29</v>
      </c>
      <c r="B158" s="172" t="s">
        <v>119</v>
      </c>
      <c r="C158" s="172" t="s">
        <v>121</v>
      </c>
      <c r="D158" s="160">
        <v>0</v>
      </c>
      <c r="E158" s="165">
        <v>0</v>
      </c>
      <c r="F158" s="160">
        <v>0</v>
      </c>
      <c r="G158" s="167">
        <v>0</v>
      </c>
    </row>
    <row r="159" spans="1:7" s="120" customFormat="1" hidden="1" outlineLevel="2" x14ac:dyDescent="0.25">
      <c r="A159" s="171">
        <v>30</v>
      </c>
      <c r="B159" s="172" t="s">
        <v>119</v>
      </c>
      <c r="C159" s="172" t="s">
        <v>120</v>
      </c>
      <c r="D159" s="160">
        <v>0</v>
      </c>
      <c r="E159" s="165">
        <v>0</v>
      </c>
      <c r="F159" s="160">
        <v>0</v>
      </c>
      <c r="G159" s="167">
        <v>0</v>
      </c>
    </row>
    <row r="160" spans="1:7" s="120" customFormat="1" hidden="1" outlineLevel="2" x14ac:dyDescent="0.25">
      <c r="A160" s="171">
        <v>31</v>
      </c>
      <c r="B160" s="172" t="s">
        <v>119</v>
      </c>
      <c r="C160" s="172" t="s">
        <v>118</v>
      </c>
      <c r="D160" s="160">
        <v>0</v>
      </c>
      <c r="E160" s="165">
        <v>0</v>
      </c>
      <c r="F160" s="160">
        <v>0</v>
      </c>
      <c r="G160" s="167">
        <v>0</v>
      </c>
    </row>
    <row r="161" spans="1:7" s="121" customFormat="1" ht="20.25" customHeight="1" outlineLevel="1" collapsed="1" x14ac:dyDescent="0.25">
      <c r="A161" s="169" t="s">
        <v>30</v>
      </c>
      <c r="B161" s="182" t="s">
        <v>117</v>
      </c>
      <c r="C161" s="182"/>
      <c r="D161" s="162">
        <f>_xlfn.AGGREGATE(9,6,D162:D168)</f>
        <v>241000.97000000003</v>
      </c>
      <c r="E161" s="163">
        <f>_xlfn.AGGREGATE(9,6,E162:E168)</f>
        <v>96396.378299999997</v>
      </c>
      <c r="F161" s="162">
        <f>_xlfn.AGGREGATE(9,6,F162:F168)</f>
        <v>1799166.0100000002</v>
      </c>
      <c r="G161" s="170">
        <f>_xlfn.AGGREGATE(9,6,G162:G168)</f>
        <v>719091.93080000009</v>
      </c>
    </row>
    <row r="162" spans="1:7" s="120" customFormat="1" ht="18.75" hidden="1" customHeight="1" outlineLevel="2" x14ac:dyDescent="0.25">
      <c r="A162" s="171">
        <v>1</v>
      </c>
      <c r="B162" s="172" t="s">
        <v>113</v>
      </c>
      <c r="C162" s="172" t="s">
        <v>116</v>
      </c>
      <c r="D162" s="160">
        <v>10285.549999999999</v>
      </c>
      <c r="E162" s="165">
        <v>4065.2608</v>
      </c>
      <c r="F162" s="160">
        <v>119252.7</v>
      </c>
      <c r="G162" s="167">
        <v>47133.437100000003</v>
      </c>
    </row>
    <row r="163" spans="1:7" s="120" customFormat="1" hidden="1" outlineLevel="2" x14ac:dyDescent="0.25">
      <c r="A163" s="171">
        <v>2</v>
      </c>
      <c r="B163" s="172" t="s">
        <v>113</v>
      </c>
      <c r="C163" s="172" t="s">
        <v>115</v>
      </c>
      <c r="D163" s="160">
        <v>22087.24</v>
      </c>
      <c r="E163" s="165">
        <v>8623.5210999999999</v>
      </c>
      <c r="F163" s="160">
        <v>210354.14</v>
      </c>
      <c r="G163" s="167">
        <v>82128.566900000005</v>
      </c>
    </row>
    <row r="164" spans="1:7" s="120" customFormat="1" ht="20.25" hidden="1" customHeight="1" outlineLevel="2" x14ac:dyDescent="0.25">
      <c r="A164" s="171">
        <v>3</v>
      </c>
      <c r="B164" s="172" t="s">
        <v>113</v>
      </c>
      <c r="C164" s="172" t="s">
        <v>114</v>
      </c>
      <c r="D164" s="160">
        <v>35661.35</v>
      </c>
      <c r="E164" s="165">
        <v>14114.7623</v>
      </c>
      <c r="F164" s="160">
        <v>271707.06</v>
      </c>
      <c r="G164" s="167">
        <v>107541.65429999999</v>
      </c>
    </row>
    <row r="165" spans="1:7" s="120" customFormat="1" hidden="1" outlineLevel="2" x14ac:dyDescent="0.25">
      <c r="A165" s="171">
        <v>4</v>
      </c>
      <c r="B165" s="172" t="s">
        <v>113</v>
      </c>
      <c r="C165" s="172" t="s">
        <v>111</v>
      </c>
      <c r="D165" s="160">
        <v>35459.660000000003</v>
      </c>
      <c r="E165" s="165">
        <v>13804.8002</v>
      </c>
      <c r="F165" s="160">
        <v>225140.67</v>
      </c>
      <c r="G165" s="167">
        <v>87649.514200000005</v>
      </c>
    </row>
    <row r="166" spans="1:7" s="120" customFormat="1" ht="18" hidden="1" customHeight="1" outlineLevel="2" x14ac:dyDescent="0.25">
      <c r="A166" s="171">
        <v>5</v>
      </c>
      <c r="B166" s="172" t="s">
        <v>113</v>
      </c>
      <c r="C166" s="172" t="s">
        <v>109</v>
      </c>
      <c r="D166" s="160">
        <v>30995.33</v>
      </c>
      <c r="E166" s="165">
        <v>12575.115299999999</v>
      </c>
      <c r="F166" s="160">
        <v>172210.64</v>
      </c>
      <c r="G166" s="167">
        <v>69867.578800000003</v>
      </c>
    </row>
    <row r="167" spans="1:7" s="120" customFormat="1" ht="18" hidden="1" customHeight="1" outlineLevel="2" x14ac:dyDescent="0.25">
      <c r="A167" s="171">
        <v>6</v>
      </c>
      <c r="B167" s="172" t="s">
        <v>113</v>
      </c>
      <c r="C167" s="172" t="s">
        <v>108</v>
      </c>
      <c r="D167" s="160">
        <v>29370.23</v>
      </c>
      <c r="E167" s="165">
        <v>11915.796</v>
      </c>
      <c r="F167" s="160">
        <v>559432.51</v>
      </c>
      <c r="G167" s="167">
        <v>226967.36360000001</v>
      </c>
    </row>
    <row r="168" spans="1:7" s="120" customFormat="1" hidden="1" outlineLevel="2" x14ac:dyDescent="0.25">
      <c r="A168" s="171">
        <v>7</v>
      </c>
      <c r="B168" s="172" t="s">
        <v>113</v>
      </c>
      <c r="C168" s="172" t="s">
        <v>106</v>
      </c>
      <c r="D168" s="160">
        <v>77141.61</v>
      </c>
      <c r="E168" s="165">
        <v>31297.122599999999</v>
      </c>
      <c r="F168" s="160">
        <v>241068.29</v>
      </c>
      <c r="G168" s="167">
        <v>97803.815900000001</v>
      </c>
    </row>
    <row r="169" spans="1:7" s="121" customFormat="1" ht="14.25" customHeight="1" outlineLevel="1" collapsed="1" x14ac:dyDescent="0.25">
      <c r="A169" s="169" t="s">
        <v>24</v>
      </c>
      <c r="B169" s="182" t="s">
        <v>112</v>
      </c>
      <c r="C169" s="182"/>
      <c r="D169" s="162">
        <f>_xlfn.AGGREGATE(9,6,D170:D175)</f>
        <v>1662618.28</v>
      </c>
      <c r="E169" s="163">
        <f t="shared" ref="E169:G169" si="0">_xlfn.AGGREGATE(9,6,E170:E175)</f>
        <v>659359.28940000001</v>
      </c>
      <c r="F169" s="162">
        <f t="shared" si="0"/>
        <v>2462940</v>
      </c>
      <c r="G169" s="170">
        <f t="shared" si="0"/>
        <v>986239.84979999997</v>
      </c>
    </row>
    <row r="170" spans="1:7" s="120" customFormat="1" hidden="1" outlineLevel="2" x14ac:dyDescent="0.25">
      <c r="A170" s="171">
        <v>1</v>
      </c>
      <c r="B170" s="172" t="s">
        <v>107</v>
      </c>
      <c r="C170" s="172" t="s">
        <v>111</v>
      </c>
      <c r="D170" s="160">
        <v>4585.8999999999996</v>
      </c>
      <c r="E170" s="165">
        <v>1786.7583999999999</v>
      </c>
      <c r="F170" s="160">
        <v>166660</v>
      </c>
      <c r="G170" s="167">
        <v>64934.069199999998</v>
      </c>
    </row>
    <row r="171" spans="1:7" s="120" customFormat="1" hidden="1" outlineLevel="2" x14ac:dyDescent="0.25">
      <c r="A171" s="171">
        <v>2</v>
      </c>
      <c r="B171" s="172" t="s">
        <v>107</v>
      </c>
      <c r="C171" s="172" t="s">
        <v>110</v>
      </c>
      <c r="D171" s="160">
        <v>40001.599999999999</v>
      </c>
      <c r="E171" s="165">
        <v>16223.848900000001</v>
      </c>
      <c r="F171" s="160">
        <v>333330</v>
      </c>
      <c r="G171" s="167">
        <v>135191.98139999999</v>
      </c>
    </row>
    <row r="172" spans="1:7" s="120" customFormat="1" ht="21" hidden="1" customHeight="1" outlineLevel="2" x14ac:dyDescent="0.25">
      <c r="A172" s="171">
        <v>3</v>
      </c>
      <c r="B172" s="172" t="s">
        <v>107</v>
      </c>
      <c r="C172" s="172" t="s">
        <v>109</v>
      </c>
      <c r="D172" s="160">
        <v>98024.86</v>
      </c>
      <c r="E172" s="165">
        <v>39932.387199999997</v>
      </c>
      <c r="F172" s="160">
        <v>466600</v>
      </c>
      <c r="G172" s="167">
        <v>190078.842</v>
      </c>
    </row>
    <row r="173" spans="1:7" s="120" customFormat="1" ht="21.75" hidden="1" customHeight="1" outlineLevel="2" x14ac:dyDescent="0.25">
      <c r="A173" s="171">
        <v>4</v>
      </c>
      <c r="B173" s="172" t="s">
        <v>107</v>
      </c>
      <c r="C173" s="172" t="s">
        <v>108</v>
      </c>
      <c r="D173" s="160">
        <v>200483.09</v>
      </c>
      <c r="E173" s="165">
        <v>78274.612800000003</v>
      </c>
      <c r="F173" s="160">
        <v>666060</v>
      </c>
      <c r="G173" s="167">
        <v>260049.8058</v>
      </c>
    </row>
    <row r="174" spans="1:7" s="120" customFormat="1" hidden="1" outlineLevel="2" x14ac:dyDescent="0.25">
      <c r="A174" s="171">
        <v>5</v>
      </c>
      <c r="B174" s="172" t="s">
        <v>107</v>
      </c>
      <c r="C174" s="172" t="s">
        <v>106</v>
      </c>
      <c r="D174" s="160">
        <v>358062.79</v>
      </c>
      <c r="E174" s="165">
        <v>144893.68859999999</v>
      </c>
      <c r="F174" s="160">
        <v>830290</v>
      </c>
      <c r="G174" s="167">
        <v>335985.15139999997</v>
      </c>
    </row>
    <row r="175" spans="1:7" s="120" customFormat="1" hidden="1" outlineLevel="2" x14ac:dyDescent="0.25">
      <c r="A175" s="171">
        <v>6</v>
      </c>
      <c r="B175" s="172" t="s">
        <v>107</v>
      </c>
      <c r="C175" s="172" t="s">
        <v>428</v>
      </c>
      <c r="D175" s="160">
        <v>961460.04</v>
      </c>
      <c r="E175" s="165">
        <v>378247.99349999998</v>
      </c>
      <c r="F175" s="160">
        <v>0</v>
      </c>
      <c r="G175" s="167">
        <v>0</v>
      </c>
    </row>
    <row r="176" spans="1:7" s="121" customFormat="1" ht="23.25" customHeight="1" outlineLevel="1" collapsed="1" x14ac:dyDescent="0.25">
      <c r="A176" s="169" t="s">
        <v>20</v>
      </c>
      <c r="B176" s="182" t="s">
        <v>105</v>
      </c>
      <c r="C176" s="182"/>
      <c r="D176" s="162">
        <f>_xlfn.AGGREGATE(9,6,D177:D198)</f>
        <v>20277025.829999998</v>
      </c>
      <c r="E176" s="163">
        <f>_xlfn.AGGREGATE(9,6,E177:E198)</f>
        <v>8008892.1619000006</v>
      </c>
      <c r="F176" s="162">
        <f>_xlfn.AGGREGATE(9,6,F177:F198)</f>
        <v>25709693.280000001</v>
      </c>
      <c r="G176" s="170">
        <f>_xlfn.AGGREGATE(9,6,G177:G198)</f>
        <v>10148655.797500001</v>
      </c>
    </row>
    <row r="177" spans="1:7" s="120" customFormat="1" ht="21.75" hidden="1" customHeight="1" outlineLevel="2" x14ac:dyDescent="0.25">
      <c r="A177" s="171">
        <v>1</v>
      </c>
      <c r="B177" s="172" t="s">
        <v>94</v>
      </c>
      <c r="C177" s="172" t="s">
        <v>104</v>
      </c>
      <c r="D177" s="160">
        <v>269737.19</v>
      </c>
      <c r="E177" s="165">
        <v>109435.0754</v>
      </c>
      <c r="F177" s="160">
        <v>551474.54</v>
      </c>
      <c r="G177" s="167">
        <v>223738.73560000001</v>
      </c>
    </row>
    <row r="178" spans="1:7" s="120" customFormat="1" hidden="1" outlineLevel="2" x14ac:dyDescent="0.25">
      <c r="A178" s="171">
        <v>2</v>
      </c>
      <c r="B178" s="172" t="s">
        <v>94</v>
      </c>
      <c r="C178" s="172" t="s">
        <v>103</v>
      </c>
      <c r="D178" s="160">
        <v>319282.46000000002</v>
      </c>
      <c r="E178" s="165">
        <v>129536.0868</v>
      </c>
      <c r="F178" s="160">
        <v>652768.31000000006</v>
      </c>
      <c r="G178" s="167">
        <v>264834.6311</v>
      </c>
    </row>
    <row r="179" spans="1:7" s="120" customFormat="1" hidden="1" outlineLevel="2" x14ac:dyDescent="0.25">
      <c r="A179" s="171">
        <v>3</v>
      </c>
      <c r="B179" s="172" t="s">
        <v>94</v>
      </c>
      <c r="C179" s="172" t="s">
        <v>102</v>
      </c>
      <c r="D179" s="160">
        <v>146061.79</v>
      </c>
      <c r="E179" s="165">
        <v>59258.728799999997</v>
      </c>
      <c r="F179" s="160">
        <v>298621.52</v>
      </c>
      <c r="G179" s="167">
        <v>121153.7369</v>
      </c>
    </row>
    <row r="180" spans="1:7" s="120" customFormat="1" ht="21" hidden="1" customHeight="1" outlineLevel="2" x14ac:dyDescent="0.25">
      <c r="A180" s="171">
        <v>4</v>
      </c>
      <c r="B180" s="172" t="s">
        <v>94</v>
      </c>
      <c r="C180" s="172" t="s">
        <v>101</v>
      </c>
      <c r="D180" s="160">
        <v>325909</v>
      </c>
      <c r="E180" s="165">
        <v>132377.7176</v>
      </c>
      <c r="F180" s="160">
        <v>1244094.1499999999</v>
      </c>
      <c r="G180" s="167">
        <v>505326.1618</v>
      </c>
    </row>
    <row r="181" spans="1:7" s="120" customFormat="1" ht="20.25" hidden="1" customHeight="1" outlineLevel="2" x14ac:dyDescent="0.25">
      <c r="A181" s="171">
        <v>5</v>
      </c>
      <c r="B181" s="172" t="s">
        <v>94</v>
      </c>
      <c r="C181" s="172" t="s">
        <v>100</v>
      </c>
      <c r="D181" s="160">
        <v>246611.72</v>
      </c>
      <c r="E181" s="165">
        <v>100168.7484</v>
      </c>
      <c r="F181" s="160">
        <v>905529.93</v>
      </c>
      <c r="G181" s="167">
        <v>367808.147</v>
      </c>
    </row>
    <row r="182" spans="1:7" s="120" customFormat="1" ht="27" hidden="1" outlineLevel="2" x14ac:dyDescent="0.25">
      <c r="A182" s="171">
        <v>6</v>
      </c>
      <c r="B182" s="172" t="s">
        <v>94</v>
      </c>
      <c r="C182" s="172" t="s">
        <v>99</v>
      </c>
      <c r="D182" s="160">
        <v>490802.46</v>
      </c>
      <c r="E182" s="165">
        <v>198608.12349999999</v>
      </c>
      <c r="F182" s="160">
        <v>1068822.6100000001</v>
      </c>
      <c r="G182" s="167">
        <v>432509.7574</v>
      </c>
    </row>
    <row r="183" spans="1:7" s="5" customFormat="1" ht="27" hidden="1" outlineLevel="2" x14ac:dyDescent="0.25">
      <c r="A183" s="171">
        <v>7</v>
      </c>
      <c r="B183" s="172" t="s">
        <v>87</v>
      </c>
      <c r="C183" s="172" t="s">
        <v>98</v>
      </c>
      <c r="D183" s="160">
        <v>2515788.9300000002</v>
      </c>
      <c r="E183" s="165">
        <v>994340.41669999994</v>
      </c>
      <c r="F183" s="160">
        <v>3880174.3</v>
      </c>
      <c r="G183" s="167">
        <v>1533600.0903</v>
      </c>
    </row>
    <row r="184" spans="1:7" s="5" customFormat="1" ht="27" hidden="1" outlineLevel="2" x14ac:dyDescent="0.25">
      <c r="A184" s="171">
        <v>8</v>
      </c>
      <c r="B184" s="172" t="s">
        <v>94</v>
      </c>
      <c r="C184" s="172" t="s">
        <v>97</v>
      </c>
      <c r="D184" s="160">
        <v>352090.82</v>
      </c>
      <c r="E184" s="165">
        <v>143431.23730000001</v>
      </c>
      <c r="F184" s="160">
        <v>738875.75</v>
      </c>
      <c r="G184" s="167">
        <v>300995.81430000003</v>
      </c>
    </row>
    <row r="185" spans="1:7" s="5" customFormat="1" hidden="1" outlineLevel="2" x14ac:dyDescent="0.25">
      <c r="A185" s="171">
        <v>9</v>
      </c>
      <c r="B185" s="172" t="s">
        <v>94</v>
      </c>
      <c r="C185" s="172" t="s">
        <v>96</v>
      </c>
      <c r="D185" s="160">
        <v>353517.58</v>
      </c>
      <c r="E185" s="165">
        <v>143425.61739999999</v>
      </c>
      <c r="F185" s="160">
        <v>715779.19</v>
      </c>
      <c r="G185" s="167">
        <v>290398.77519999997</v>
      </c>
    </row>
    <row r="186" spans="1:7" s="5" customFormat="1" hidden="1" outlineLevel="2" x14ac:dyDescent="0.25">
      <c r="A186" s="171">
        <v>10</v>
      </c>
      <c r="B186" s="172" t="s">
        <v>94</v>
      </c>
      <c r="C186" s="172" t="s">
        <v>95</v>
      </c>
      <c r="D186" s="160">
        <v>156657.72</v>
      </c>
      <c r="E186" s="165">
        <v>63537.238100000002</v>
      </c>
      <c r="F186" s="160">
        <v>541404.98</v>
      </c>
      <c r="G186" s="167">
        <v>219583.0318</v>
      </c>
    </row>
    <row r="187" spans="1:7" s="5" customFormat="1" ht="27" hidden="1" outlineLevel="2" x14ac:dyDescent="0.25">
      <c r="A187" s="171">
        <v>11</v>
      </c>
      <c r="B187" s="172" t="s">
        <v>87</v>
      </c>
      <c r="C187" s="172" t="s">
        <v>316</v>
      </c>
      <c r="D187" s="160">
        <v>2023878.69</v>
      </c>
      <c r="E187" s="165">
        <v>788786.48060000001</v>
      </c>
      <c r="F187" s="160">
        <v>1811898.26</v>
      </c>
      <c r="G187" s="167">
        <v>706169.22790000006</v>
      </c>
    </row>
    <row r="188" spans="1:7" s="5" customFormat="1" hidden="1" outlineLevel="2" x14ac:dyDescent="0.25">
      <c r="A188" s="171">
        <v>12</v>
      </c>
      <c r="B188" s="172" t="s">
        <v>94</v>
      </c>
      <c r="C188" s="172" t="s">
        <v>322</v>
      </c>
      <c r="D188" s="160">
        <v>284415.86</v>
      </c>
      <c r="E188" s="165">
        <v>110814.10739999999</v>
      </c>
      <c r="F188" s="160">
        <v>592939.18000000005</v>
      </c>
      <c r="G188" s="167">
        <v>231020.9633</v>
      </c>
    </row>
    <row r="189" spans="1:7" s="5" customFormat="1" hidden="1" outlineLevel="2" x14ac:dyDescent="0.25">
      <c r="A189" s="171">
        <v>13</v>
      </c>
      <c r="B189" s="172" t="s">
        <v>94</v>
      </c>
      <c r="C189" s="172" t="s">
        <v>323</v>
      </c>
      <c r="D189" s="160">
        <v>469233.69</v>
      </c>
      <c r="E189" s="165">
        <v>182822.8303</v>
      </c>
      <c r="F189" s="160">
        <v>1060053.71</v>
      </c>
      <c r="G189" s="167">
        <v>413018.12650000001</v>
      </c>
    </row>
    <row r="190" spans="1:7" s="5" customFormat="1" ht="19.5" hidden="1" customHeight="1" outlineLevel="2" x14ac:dyDescent="0.25">
      <c r="A190" s="171">
        <v>14</v>
      </c>
      <c r="B190" s="172" t="s">
        <v>87</v>
      </c>
      <c r="C190" s="172" t="s">
        <v>93</v>
      </c>
      <c r="D190" s="160">
        <v>817365.18</v>
      </c>
      <c r="E190" s="165">
        <v>318461.82140000002</v>
      </c>
      <c r="F190" s="160">
        <v>2110731.42</v>
      </c>
      <c r="G190" s="167">
        <v>822383.17590000003</v>
      </c>
    </row>
    <row r="191" spans="1:7" s="5" customFormat="1" ht="27" hidden="1" outlineLevel="2" x14ac:dyDescent="0.25">
      <c r="A191" s="171">
        <v>15</v>
      </c>
      <c r="B191" s="172" t="s">
        <v>87</v>
      </c>
      <c r="C191" s="172" t="s">
        <v>92</v>
      </c>
      <c r="D191" s="160">
        <v>2410905.65</v>
      </c>
      <c r="E191" s="165">
        <v>939337.05940000003</v>
      </c>
      <c r="F191" s="160">
        <v>0</v>
      </c>
      <c r="G191" s="167">
        <v>0</v>
      </c>
    </row>
    <row r="192" spans="1:7" s="5" customFormat="1" ht="27" hidden="1" outlineLevel="2" x14ac:dyDescent="0.25">
      <c r="A192" s="171">
        <v>16</v>
      </c>
      <c r="B192" s="172" t="s">
        <v>87</v>
      </c>
      <c r="C192" s="172" t="s">
        <v>92</v>
      </c>
      <c r="D192" s="160">
        <v>967807.7</v>
      </c>
      <c r="E192" s="165">
        <v>377028.84490000003</v>
      </c>
      <c r="F192" s="160">
        <v>0</v>
      </c>
      <c r="G192" s="167">
        <v>0</v>
      </c>
    </row>
    <row r="193" spans="1:8" s="5" customFormat="1" hidden="1" outlineLevel="2" x14ac:dyDescent="0.25">
      <c r="A193" s="171">
        <v>17</v>
      </c>
      <c r="B193" s="172" t="s">
        <v>87</v>
      </c>
      <c r="C193" s="172" t="s">
        <v>91</v>
      </c>
      <c r="D193" s="160">
        <v>1738330.25</v>
      </c>
      <c r="E193" s="165">
        <v>677288.23199999996</v>
      </c>
      <c r="F193" s="160">
        <v>3750000</v>
      </c>
      <c r="G193" s="167">
        <v>1461075</v>
      </c>
    </row>
    <row r="194" spans="1:8" s="5" customFormat="1" hidden="1" outlineLevel="2" x14ac:dyDescent="0.25">
      <c r="A194" s="171">
        <v>18</v>
      </c>
      <c r="B194" s="172" t="s">
        <v>87</v>
      </c>
      <c r="C194" s="172" t="s">
        <v>90</v>
      </c>
      <c r="D194" s="160">
        <v>875561.13</v>
      </c>
      <c r="E194" s="165">
        <v>341136.1275</v>
      </c>
      <c r="F194" s="160">
        <v>1666666.67</v>
      </c>
      <c r="G194" s="167">
        <v>649366.66799999995</v>
      </c>
    </row>
    <row r="195" spans="1:8" s="5" customFormat="1" hidden="1" outlineLevel="2" x14ac:dyDescent="0.25">
      <c r="A195" s="171">
        <v>19</v>
      </c>
      <c r="B195" s="172" t="s">
        <v>87</v>
      </c>
      <c r="C195" s="172" t="s">
        <v>89</v>
      </c>
      <c r="D195" s="160">
        <v>1287610.49</v>
      </c>
      <c r="E195" s="165">
        <v>501833.3124</v>
      </c>
      <c r="F195" s="160">
        <v>2083333.33</v>
      </c>
      <c r="G195" s="167">
        <v>811958.33200000005</v>
      </c>
    </row>
    <row r="196" spans="1:8" s="5" customFormat="1" hidden="1" outlineLevel="2" x14ac:dyDescent="0.25">
      <c r="A196" s="171">
        <v>20</v>
      </c>
      <c r="B196" s="172" t="s">
        <v>87</v>
      </c>
      <c r="C196" s="172" t="s">
        <v>88</v>
      </c>
      <c r="D196" s="160">
        <v>833651.12</v>
      </c>
      <c r="E196" s="165">
        <v>324907.18790000002</v>
      </c>
      <c r="F196" s="160">
        <v>1630167.02</v>
      </c>
      <c r="G196" s="167">
        <v>635341.29610000004</v>
      </c>
    </row>
    <row r="197" spans="1:8" s="5" customFormat="1" hidden="1" outlineLevel="2" x14ac:dyDescent="0.25">
      <c r="A197" s="171">
        <v>21</v>
      </c>
      <c r="B197" s="172" t="s">
        <v>87</v>
      </c>
      <c r="C197" s="172" t="s">
        <v>86</v>
      </c>
      <c r="D197" s="160">
        <v>207807.61</v>
      </c>
      <c r="E197" s="165">
        <v>80990.938899999994</v>
      </c>
      <c r="F197" s="160">
        <v>406358.41</v>
      </c>
      <c r="G197" s="167">
        <v>158374.12640000001</v>
      </c>
    </row>
    <row r="198" spans="1:8" s="5" customFormat="1" ht="27" hidden="1" outlineLevel="2" x14ac:dyDescent="0.25">
      <c r="A198" s="171">
        <v>22</v>
      </c>
      <c r="B198" s="172" t="s">
        <v>87</v>
      </c>
      <c r="C198" s="172" t="s">
        <v>429</v>
      </c>
      <c r="D198" s="160">
        <v>3183998.79</v>
      </c>
      <c r="E198" s="165">
        <v>1291366.2291999999</v>
      </c>
      <c r="F198" s="160">
        <v>0</v>
      </c>
      <c r="G198" s="167">
        <v>0</v>
      </c>
    </row>
    <row r="199" spans="1:8" s="11" customFormat="1" ht="19.5" customHeight="1" outlineLevel="1" collapsed="1" x14ac:dyDescent="0.25">
      <c r="A199" s="169" t="s">
        <v>85</v>
      </c>
      <c r="B199" s="182" t="s">
        <v>84</v>
      </c>
      <c r="C199" s="182"/>
      <c r="D199" s="162">
        <f>_xlfn.AGGREGATE(9,6,D200:D201)</f>
        <v>8168030.7300000004</v>
      </c>
      <c r="E199" s="163">
        <f>_xlfn.AGGREGATE(9,6,E200:E201)</f>
        <v>3239143.2254999997</v>
      </c>
      <c r="F199" s="162">
        <f>_xlfn.AGGREGATE(9,6,F200:F201)</f>
        <v>76765565.989999995</v>
      </c>
      <c r="G199" s="170">
        <f>_xlfn.AGGREGATE(9,6,G200:G201)</f>
        <v>30400857.142499998</v>
      </c>
    </row>
    <row r="200" spans="1:8" s="5" customFormat="1" ht="20.25" hidden="1" customHeight="1" outlineLevel="2" x14ac:dyDescent="0.25">
      <c r="A200" s="171">
        <v>1</v>
      </c>
      <c r="B200" s="172" t="s">
        <v>83</v>
      </c>
      <c r="C200" s="172" t="s">
        <v>82</v>
      </c>
      <c r="D200" s="160">
        <v>6293793.54</v>
      </c>
      <c r="E200" s="165">
        <v>2496839.7267</v>
      </c>
      <c r="F200" s="160">
        <v>76765565.989999995</v>
      </c>
      <c r="G200" s="167">
        <v>30400857.142499998</v>
      </c>
    </row>
    <row r="201" spans="1:8" s="5" customFormat="1" ht="20.25" hidden="1" customHeight="1" outlineLevel="2" x14ac:dyDescent="0.25">
      <c r="A201" s="171">
        <v>2</v>
      </c>
      <c r="B201" s="172" t="s">
        <v>83</v>
      </c>
      <c r="C201" s="172" t="s">
        <v>82</v>
      </c>
      <c r="D201" s="160">
        <v>1874237.19</v>
      </c>
      <c r="E201" s="165">
        <v>742303.49879999994</v>
      </c>
      <c r="F201" s="160">
        <v>0</v>
      </c>
      <c r="G201" s="167">
        <v>0</v>
      </c>
    </row>
    <row r="202" spans="1:8" s="11" customFormat="1" ht="21.75" customHeight="1" outlineLevel="1" collapsed="1" x14ac:dyDescent="0.25">
      <c r="A202" s="169" t="s">
        <v>81</v>
      </c>
      <c r="B202" s="182" t="s">
        <v>80</v>
      </c>
      <c r="C202" s="182"/>
      <c r="D202" s="162">
        <v>0</v>
      </c>
      <c r="E202" s="163">
        <v>0</v>
      </c>
      <c r="F202" s="162">
        <v>0</v>
      </c>
      <c r="G202" s="170">
        <v>0</v>
      </c>
      <c r="H202" s="5"/>
    </row>
    <row r="203" spans="1:8" s="5" customFormat="1" hidden="1" outlineLevel="2" x14ac:dyDescent="0.25">
      <c r="A203" s="171">
        <v>1</v>
      </c>
      <c r="B203" s="172" t="s">
        <v>78</v>
      </c>
      <c r="C203" s="172" t="s">
        <v>79</v>
      </c>
      <c r="D203" s="160">
        <v>0</v>
      </c>
      <c r="E203" s="165">
        <v>0</v>
      </c>
      <c r="F203" s="160">
        <v>0</v>
      </c>
      <c r="G203" s="167">
        <v>0</v>
      </c>
    </row>
    <row r="204" spans="1:8" s="5" customFormat="1" hidden="1" outlineLevel="2" x14ac:dyDescent="0.25">
      <c r="A204" s="171">
        <v>2</v>
      </c>
      <c r="B204" s="172" t="s">
        <v>78</v>
      </c>
      <c r="C204" s="172" t="s">
        <v>77</v>
      </c>
      <c r="D204" s="160">
        <v>0</v>
      </c>
      <c r="E204" s="165">
        <v>0</v>
      </c>
      <c r="F204" s="160">
        <v>0</v>
      </c>
      <c r="G204" s="167">
        <v>0</v>
      </c>
    </row>
    <row r="205" spans="1:8" s="11" customFormat="1" ht="30" customHeight="1" outlineLevel="1" collapsed="1" x14ac:dyDescent="0.25">
      <c r="A205" s="169" t="s">
        <v>76</v>
      </c>
      <c r="B205" s="182" t="s">
        <v>75</v>
      </c>
      <c r="C205" s="182"/>
      <c r="D205" s="162">
        <f>_xlfn.AGGREGATE(9,6,D206:D208)</f>
        <v>3719894.81</v>
      </c>
      <c r="E205" s="163">
        <f>_xlfn.AGGREGATE(9,6,E206:E208)</f>
        <v>1449580.7696</v>
      </c>
      <c r="F205" s="162">
        <f>_xlfn.AGGREGATE(9,6,F206:F208)</f>
        <v>861939.04</v>
      </c>
      <c r="G205" s="170">
        <f>_xlfn.AGGREGATE(9,6,G206:G208)</f>
        <v>336207.94189999998</v>
      </c>
    </row>
    <row r="206" spans="1:8" s="5" customFormat="1" hidden="1" outlineLevel="2" x14ac:dyDescent="0.25">
      <c r="A206" s="10">
        <v>1</v>
      </c>
      <c r="B206" s="164" t="s">
        <v>72</v>
      </c>
      <c r="C206" s="164" t="s">
        <v>74</v>
      </c>
      <c r="D206" s="160">
        <v>128228.15</v>
      </c>
      <c r="E206" s="165">
        <v>50016.672200000001</v>
      </c>
      <c r="F206" s="160">
        <v>861939.04</v>
      </c>
      <c r="G206" s="167">
        <v>336207.94189999998</v>
      </c>
    </row>
    <row r="207" spans="1:8" s="5" customFormat="1" hidden="1" outlineLevel="2" x14ac:dyDescent="0.25">
      <c r="A207" s="10">
        <v>2</v>
      </c>
      <c r="B207" s="164" t="s">
        <v>72</v>
      </c>
      <c r="C207" s="164" t="s">
        <v>73</v>
      </c>
      <c r="D207" s="160">
        <v>406666.66</v>
      </c>
      <c r="E207" s="165">
        <v>158624.39739999999</v>
      </c>
      <c r="F207" s="160">
        <v>0</v>
      </c>
      <c r="G207" s="167">
        <v>0</v>
      </c>
    </row>
    <row r="208" spans="1:8" s="5" customFormat="1" ht="19.5" hidden="1" customHeight="1" outlineLevel="2" x14ac:dyDescent="0.25">
      <c r="A208" s="10">
        <v>3</v>
      </c>
      <c r="B208" s="164" t="s">
        <v>72</v>
      </c>
      <c r="C208" s="164" t="s">
        <v>71</v>
      </c>
      <c r="D208" s="160">
        <v>3185000</v>
      </c>
      <c r="E208" s="165">
        <v>1240939.7</v>
      </c>
      <c r="F208" s="160">
        <v>0</v>
      </c>
      <c r="G208" s="167">
        <v>0</v>
      </c>
    </row>
    <row r="209" spans="1:7" s="8" customFormat="1" ht="14.25" x14ac:dyDescent="0.25">
      <c r="A209" s="166"/>
      <c r="B209" s="183" t="s">
        <v>70</v>
      </c>
      <c r="C209" s="183"/>
      <c r="D209" s="158">
        <f>D211+D234+D238+D244+D248+D252+D254</f>
        <v>11230252.540000001</v>
      </c>
      <c r="E209" s="159">
        <f>E211+E234+E238+E244+E248+E252+E254</f>
        <v>4444446.6585999997</v>
      </c>
      <c r="F209" s="158">
        <f>F211+F234+F238+F244+F248+F252+F254</f>
        <v>46624694.969999999</v>
      </c>
      <c r="G209" s="168">
        <f>G211+G234+G238+G244+G248+G252+G254</f>
        <v>18614428.779800002</v>
      </c>
    </row>
    <row r="210" spans="1:7" s="5" customFormat="1" outlineLevel="1" x14ac:dyDescent="0.25">
      <c r="A210" s="10"/>
      <c r="B210" s="184" t="s">
        <v>15</v>
      </c>
      <c r="C210" s="184"/>
      <c r="D210" s="160"/>
      <c r="E210" s="161"/>
      <c r="F210" s="160"/>
      <c r="G210" s="167"/>
    </row>
    <row r="211" spans="1:7" s="11" customFormat="1" ht="21" customHeight="1" outlineLevel="1" collapsed="1" x14ac:dyDescent="0.25">
      <c r="A211" s="169" t="s">
        <v>14</v>
      </c>
      <c r="B211" s="180" t="s">
        <v>69</v>
      </c>
      <c r="C211" s="180"/>
      <c r="D211" s="162">
        <f>_xlfn.AGGREGATE(9,6,D212:D233)</f>
        <v>3233548.42</v>
      </c>
      <c r="E211" s="163">
        <f>_xlfn.AGGREGATE(9,6,E212:E233)</f>
        <v>1261513.1548000001</v>
      </c>
      <c r="F211" s="162">
        <f>_xlfn.AGGREGATE(9,6,F212:F233)</f>
        <v>15325714.120000001</v>
      </c>
      <c r="G211" s="170">
        <f>_xlfn.AGGREGATE(9,6,G212:G233)</f>
        <v>6004531.2868999997</v>
      </c>
    </row>
    <row r="212" spans="1:7" s="5" customFormat="1" ht="27" hidden="1" outlineLevel="2" x14ac:dyDescent="0.25">
      <c r="A212" s="171">
        <v>1</v>
      </c>
      <c r="B212" s="172" t="s">
        <v>47</v>
      </c>
      <c r="C212" s="172" t="s">
        <v>68</v>
      </c>
      <c r="D212" s="160">
        <v>25182.2</v>
      </c>
      <c r="E212" s="165">
        <v>9827.8559999999998</v>
      </c>
      <c r="F212" s="160">
        <v>239830.44</v>
      </c>
      <c r="G212" s="167">
        <v>93598.627399999998</v>
      </c>
    </row>
    <row r="213" spans="1:7" s="5" customFormat="1" ht="27" hidden="1" outlineLevel="2" x14ac:dyDescent="0.25">
      <c r="A213" s="171">
        <v>2</v>
      </c>
      <c r="B213" s="172" t="s">
        <v>47</v>
      </c>
      <c r="C213" s="172" t="s">
        <v>67</v>
      </c>
      <c r="D213" s="160">
        <v>12957.8</v>
      </c>
      <c r="E213" s="165">
        <v>5057.0424000000003</v>
      </c>
      <c r="F213" s="160">
        <v>95604.39</v>
      </c>
      <c r="G213" s="167">
        <v>37311.525399999999</v>
      </c>
    </row>
    <row r="214" spans="1:7" s="5" customFormat="1" hidden="1" outlineLevel="2" x14ac:dyDescent="0.25">
      <c r="A214" s="171">
        <v>3</v>
      </c>
      <c r="B214" s="172" t="s">
        <v>47</v>
      </c>
      <c r="C214" s="172" t="s">
        <v>66</v>
      </c>
      <c r="D214" s="160">
        <v>28189.64</v>
      </c>
      <c r="E214" s="165">
        <v>11001.5692</v>
      </c>
      <c r="F214" s="160">
        <v>250210.34</v>
      </c>
      <c r="G214" s="167">
        <v>97649.590599999996</v>
      </c>
    </row>
    <row r="215" spans="1:7" s="5" customFormat="1" hidden="1" outlineLevel="2" x14ac:dyDescent="0.25">
      <c r="A215" s="171">
        <v>4</v>
      </c>
      <c r="B215" s="172" t="s">
        <v>47</v>
      </c>
      <c r="C215" s="172" t="s">
        <v>65</v>
      </c>
      <c r="D215" s="160">
        <v>12581.48</v>
      </c>
      <c r="E215" s="165">
        <v>4910.1750000000002</v>
      </c>
      <c r="F215" s="160">
        <v>83342.3</v>
      </c>
      <c r="G215" s="167">
        <v>32526</v>
      </c>
    </row>
    <row r="216" spans="1:7" s="5" customFormat="1" ht="27" hidden="1" outlineLevel="2" x14ac:dyDescent="0.25">
      <c r="A216" s="171">
        <v>5</v>
      </c>
      <c r="B216" s="172" t="s">
        <v>47</v>
      </c>
      <c r="C216" s="172" t="s">
        <v>64</v>
      </c>
      <c r="D216" s="160">
        <v>5482.22</v>
      </c>
      <c r="E216" s="165">
        <v>2139.5477999999998</v>
      </c>
      <c r="F216" s="160">
        <v>45343.8</v>
      </c>
      <c r="G216" s="167">
        <v>17696.3249</v>
      </c>
    </row>
    <row r="217" spans="1:7" s="5" customFormat="1" ht="27" hidden="1" outlineLevel="2" x14ac:dyDescent="0.25">
      <c r="A217" s="171">
        <v>6</v>
      </c>
      <c r="B217" s="172" t="s">
        <v>47</v>
      </c>
      <c r="C217" s="172" t="s">
        <v>63</v>
      </c>
      <c r="D217" s="160">
        <v>24190.639999999999</v>
      </c>
      <c r="E217" s="165">
        <v>9440.8799999999992</v>
      </c>
      <c r="F217" s="160">
        <v>179189.94</v>
      </c>
      <c r="G217" s="167">
        <v>69932.459600000002</v>
      </c>
    </row>
    <row r="218" spans="1:7" s="5" customFormat="1" ht="27" hidden="1" outlineLevel="2" x14ac:dyDescent="0.25">
      <c r="A218" s="171">
        <v>7</v>
      </c>
      <c r="B218" s="172" t="s">
        <v>47</v>
      </c>
      <c r="C218" s="172" t="s">
        <v>62</v>
      </c>
      <c r="D218" s="160">
        <v>43589.64</v>
      </c>
      <c r="E218" s="165">
        <v>17011.727699999999</v>
      </c>
      <c r="F218" s="160">
        <v>276739.18</v>
      </c>
      <c r="G218" s="167">
        <v>108003</v>
      </c>
    </row>
    <row r="219" spans="1:7" s="5" customFormat="1" ht="27" hidden="1" outlineLevel="2" x14ac:dyDescent="0.25">
      <c r="A219" s="171">
        <v>8</v>
      </c>
      <c r="B219" s="172" t="s">
        <v>47</v>
      </c>
      <c r="C219" s="172" t="s">
        <v>61</v>
      </c>
      <c r="D219" s="160">
        <v>41671.15</v>
      </c>
      <c r="E219" s="165">
        <v>16263</v>
      </c>
      <c r="F219" s="160">
        <v>1602736.57</v>
      </c>
      <c r="G219" s="167">
        <v>625500</v>
      </c>
    </row>
    <row r="220" spans="1:7" s="5" customFormat="1" ht="27" hidden="1" outlineLevel="2" x14ac:dyDescent="0.25">
      <c r="A220" s="171">
        <v>9</v>
      </c>
      <c r="B220" s="172" t="s">
        <v>47</v>
      </c>
      <c r="C220" s="172" t="s">
        <v>60</v>
      </c>
      <c r="D220" s="160">
        <v>84151.17</v>
      </c>
      <c r="E220" s="165">
        <v>32841.677300000003</v>
      </c>
      <c r="F220" s="160">
        <v>1788673.75</v>
      </c>
      <c r="G220" s="167">
        <v>698065.70620000002</v>
      </c>
    </row>
    <row r="221" spans="1:7" s="5" customFormat="1" hidden="1" outlineLevel="2" x14ac:dyDescent="0.25">
      <c r="A221" s="171">
        <v>10</v>
      </c>
      <c r="B221" s="172" t="s">
        <v>47</v>
      </c>
      <c r="C221" s="172" t="s">
        <v>59</v>
      </c>
      <c r="D221" s="160">
        <v>10073.200000000001</v>
      </c>
      <c r="E221" s="165">
        <v>3931.2674999999999</v>
      </c>
      <c r="F221" s="160">
        <v>61972.480000000003</v>
      </c>
      <c r="G221" s="167">
        <v>24186</v>
      </c>
    </row>
    <row r="222" spans="1:7" s="5" customFormat="1" hidden="1" outlineLevel="2" x14ac:dyDescent="0.25">
      <c r="A222" s="171">
        <v>11</v>
      </c>
      <c r="B222" s="172" t="s">
        <v>47</v>
      </c>
      <c r="C222" s="172" t="s">
        <v>58</v>
      </c>
      <c r="D222" s="160">
        <v>24481.8</v>
      </c>
      <c r="E222" s="165">
        <v>9554.5125000000007</v>
      </c>
      <c r="F222" s="160">
        <v>127150.43</v>
      </c>
      <c r="G222" s="167">
        <v>49623</v>
      </c>
    </row>
    <row r="223" spans="1:7" s="5" customFormat="1" hidden="1" outlineLevel="2" x14ac:dyDescent="0.25">
      <c r="A223" s="171">
        <v>12</v>
      </c>
      <c r="B223" s="172" t="s">
        <v>47</v>
      </c>
      <c r="C223" s="172" t="s">
        <v>57</v>
      </c>
      <c r="D223" s="160">
        <v>4489.21</v>
      </c>
      <c r="E223" s="165">
        <v>1752.0047</v>
      </c>
      <c r="F223" s="160">
        <v>324999.28000000003</v>
      </c>
      <c r="G223" s="167">
        <v>126837.46799999999</v>
      </c>
    </row>
    <row r="224" spans="1:7" s="5" customFormat="1" ht="27" hidden="1" outlineLevel="2" x14ac:dyDescent="0.25">
      <c r="A224" s="171">
        <v>13</v>
      </c>
      <c r="B224" s="172" t="s">
        <v>47</v>
      </c>
      <c r="C224" s="172" t="s">
        <v>56</v>
      </c>
      <c r="D224" s="160">
        <v>51339.66</v>
      </c>
      <c r="E224" s="165">
        <v>20036.328799999999</v>
      </c>
      <c r="F224" s="160">
        <v>257506.34</v>
      </c>
      <c r="G224" s="167">
        <v>100497</v>
      </c>
    </row>
    <row r="225" spans="1:7" s="5" customFormat="1" ht="27" hidden="1" outlineLevel="2" x14ac:dyDescent="0.25">
      <c r="A225" s="171">
        <v>14</v>
      </c>
      <c r="B225" s="172" t="s">
        <v>47</v>
      </c>
      <c r="C225" s="172" t="s">
        <v>55</v>
      </c>
      <c r="D225" s="160">
        <v>222090.14</v>
      </c>
      <c r="E225" s="165">
        <v>86675.118000000002</v>
      </c>
      <c r="F225" s="160">
        <v>673149.36</v>
      </c>
      <c r="G225" s="167">
        <v>262710</v>
      </c>
    </row>
    <row r="226" spans="1:7" s="5" customFormat="1" hidden="1" outlineLevel="2" x14ac:dyDescent="0.25">
      <c r="A226" s="171">
        <v>15</v>
      </c>
      <c r="B226" s="172" t="s">
        <v>47</v>
      </c>
      <c r="C226" s="172" t="s">
        <v>54</v>
      </c>
      <c r="D226" s="160">
        <v>253948.48</v>
      </c>
      <c r="E226" s="165">
        <v>99108.473400000003</v>
      </c>
      <c r="F226" s="160">
        <v>1118710.1200000001</v>
      </c>
      <c r="G226" s="167">
        <v>436599</v>
      </c>
    </row>
    <row r="227" spans="1:7" s="5" customFormat="1" ht="27" hidden="1" outlineLevel="2" x14ac:dyDescent="0.25">
      <c r="A227" s="171">
        <v>16</v>
      </c>
      <c r="B227" s="172" t="s">
        <v>47</v>
      </c>
      <c r="C227" s="172" t="s">
        <v>53</v>
      </c>
      <c r="D227" s="160">
        <v>100171.04</v>
      </c>
      <c r="E227" s="165">
        <v>39093.75</v>
      </c>
      <c r="F227" s="160">
        <v>0</v>
      </c>
      <c r="G227" s="167">
        <v>0</v>
      </c>
    </row>
    <row r="228" spans="1:7" s="5" customFormat="1" ht="27" hidden="1" outlineLevel="2" x14ac:dyDescent="0.25">
      <c r="A228" s="171">
        <v>17</v>
      </c>
      <c r="B228" s="172" t="s">
        <v>47</v>
      </c>
      <c r="C228" s="172" t="s">
        <v>52</v>
      </c>
      <c r="D228" s="160">
        <v>16654.79</v>
      </c>
      <c r="E228" s="165">
        <v>6499.8666000000003</v>
      </c>
      <c r="F228" s="160">
        <v>0</v>
      </c>
      <c r="G228" s="167">
        <v>0</v>
      </c>
    </row>
    <row r="229" spans="1:7" s="5" customFormat="1" ht="27" hidden="1" outlineLevel="2" x14ac:dyDescent="0.25">
      <c r="A229" s="171">
        <v>18</v>
      </c>
      <c r="B229" s="172" t="s">
        <v>47</v>
      </c>
      <c r="C229" s="172" t="s">
        <v>51</v>
      </c>
      <c r="D229" s="160">
        <v>110855.95</v>
      </c>
      <c r="E229" s="165">
        <v>43263.75</v>
      </c>
      <c r="F229" s="160">
        <v>0</v>
      </c>
      <c r="G229" s="167">
        <v>0</v>
      </c>
    </row>
    <row r="230" spans="1:7" s="5" customFormat="1" ht="27" hidden="1" outlineLevel="2" x14ac:dyDescent="0.25">
      <c r="A230" s="171">
        <v>19</v>
      </c>
      <c r="B230" s="172" t="s">
        <v>47</v>
      </c>
      <c r="C230" s="172" t="s">
        <v>50</v>
      </c>
      <c r="D230" s="160">
        <v>150383.42000000001</v>
      </c>
      <c r="E230" s="165">
        <v>59654.094299999997</v>
      </c>
      <c r="F230" s="160">
        <v>4093560.76</v>
      </c>
      <c r="G230" s="167">
        <v>1623833.6839999999</v>
      </c>
    </row>
    <row r="231" spans="1:7" s="5" customFormat="1" ht="27" hidden="1" outlineLevel="2" x14ac:dyDescent="0.25">
      <c r="A231" s="171">
        <v>20</v>
      </c>
      <c r="B231" s="172" t="s">
        <v>47</v>
      </c>
      <c r="C231" s="172" t="s">
        <v>49</v>
      </c>
      <c r="D231" s="160">
        <v>24930.74</v>
      </c>
      <c r="E231" s="165">
        <v>9712.2687999999998</v>
      </c>
      <c r="F231" s="160">
        <v>0</v>
      </c>
      <c r="G231" s="167">
        <v>0</v>
      </c>
    </row>
    <row r="232" spans="1:7" s="5" customFormat="1" hidden="1" outlineLevel="2" x14ac:dyDescent="0.25">
      <c r="A232" s="171">
        <v>21</v>
      </c>
      <c r="B232" s="172" t="s">
        <v>47</v>
      </c>
      <c r="C232" s="172" t="s">
        <v>48</v>
      </c>
      <c r="D232" s="160">
        <v>1106415.8</v>
      </c>
      <c r="E232" s="165">
        <v>431026.40480000002</v>
      </c>
      <c r="F232" s="160">
        <v>0</v>
      </c>
      <c r="G232" s="167">
        <v>0</v>
      </c>
    </row>
    <row r="233" spans="1:7" s="5" customFormat="1" hidden="1" outlineLevel="2" x14ac:dyDescent="0.25">
      <c r="A233" s="171">
        <v>22</v>
      </c>
      <c r="B233" s="172" t="s">
        <v>47</v>
      </c>
      <c r="C233" s="172" t="s">
        <v>46</v>
      </c>
      <c r="D233" s="160">
        <v>879718.25</v>
      </c>
      <c r="E233" s="165">
        <v>342711.84</v>
      </c>
      <c r="F233" s="160">
        <v>4106994.64</v>
      </c>
      <c r="G233" s="167">
        <v>1599961.9007999999</v>
      </c>
    </row>
    <row r="234" spans="1:7" s="11" customFormat="1" ht="18" customHeight="1" outlineLevel="1" collapsed="1" x14ac:dyDescent="0.25">
      <c r="A234" s="169" t="s">
        <v>10</v>
      </c>
      <c r="B234" s="182" t="s">
        <v>45</v>
      </c>
      <c r="C234" s="182"/>
      <c r="D234" s="162">
        <f>_xlfn.AGGREGATE(9,6,D235:D237)</f>
        <v>4267938.7299999995</v>
      </c>
      <c r="E234" s="163">
        <f>_xlfn.AGGREGATE(9,6,E235:E237)</f>
        <v>1717400.1979</v>
      </c>
      <c r="F234" s="162">
        <f>_xlfn.AGGREGATE(9,6,F235:F237)</f>
        <v>20033181.449999999</v>
      </c>
      <c r="G234" s="170">
        <f>_xlfn.AGGREGATE(9,6,G235:G237)</f>
        <v>8131893.4282</v>
      </c>
    </row>
    <row r="235" spans="1:7" s="5" customFormat="1" hidden="1" outlineLevel="2" x14ac:dyDescent="0.25">
      <c r="A235" s="171">
        <v>1</v>
      </c>
      <c r="B235" s="172" t="s">
        <v>42</v>
      </c>
      <c r="C235" s="172" t="s">
        <v>44</v>
      </c>
      <c r="D235" s="160">
        <v>1570105.39</v>
      </c>
      <c r="E235" s="165">
        <v>642070.00509999995</v>
      </c>
      <c r="F235" s="160">
        <v>8533181.4499999993</v>
      </c>
      <c r="G235" s="167">
        <v>3489510.8901999998</v>
      </c>
    </row>
    <row r="236" spans="1:7" s="5" customFormat="1" hidden="1" outlineLevel="2" x14ac:dyDescent="0.25">
      <c r="A236" s="171">
        <v>2</v>
      </c>
      <c r="B236" s="172" t="s">
        <v>42</v>
      </c>
      <c r="C236" s="172" t="s">
        <v>43</v>
      </c>
      <c r="D236" s="160">
        <v>1226666.67</v>
      </c>
      <c r="E236" s="165">
        <v>497152.43489999999</v>
      </c>
      <c r="F236" s="160">
        <v>10000000</v>
      </c>
      <c r="G236" s="167">
        <v>4052873.1</v>
      </c>
    </row>
    <row r="237" spans="1:7" s="5" customFormat="1" hidden="1" outlineLevel="2" x14ac:dyDescent="0.25">
      <c r="A237" s="171">
        <v>3</v>
      </c>
      <c r="B237" s="172" t="s">
        <v>42</v>
      </c>
      <c r="C237" s="172" t="s">
        <v>41</v>
      </c>
      <c r="D237" s="160">
        <v>1471166.67</v>
      </c>
      <c r="E237" s="165">
        <v>578177.75789999997</v>
      </c>
      <c r="F237" s="160">
        <v>1500000</v>
      </c>
      <c r="G237" s="167">
        <v>589509.43799999997</v>
      </c>
    </row>
    <row r="238" spans="1:7" s="11" customFormat="1" ht="23.25" customHeight="1" outlineLevel="1" collapsed="1" x14ac:dyDescent="0.25">
      <c r="A238" s="169" t="s">
        <v>6</v>
      </c>
      <c r="B238" s="182" t="s">
        <v>37</v>
      </c>
      <c r="C238" s="182"/>
      <c r="D238" s="162">
        <f>_xlfn.AGGREGATE(9,6,D239:D243)</f>
        <v>2873562.69</v>
      </c>
      <c r="E238" s="163">
        <f>_xlfn.AGGREGATE(9,6,E239:E243)</f>
        <v>1119955.7311</v>
      </c>
      <c r="F238" s="162">
        <f>_xlfn.AGGREGATE(9,6,F239:F243)</f>
        <v>5280091.8</v>
      </c>
      <c r="G238" s="170">
        <f>_xlfn.AGGREGATE(9,6,G239:G243)</f>
        <v>2059657.7760000001</v>
      </c>
    </row>
    <row r="239" spans="1:7" s="5" customFormat="1" hidden="1" outlineLevel="2" x14ac:dyDescent="0.25">
      <c r="A239" s="171">
        <v>1</v>
      </c>
      <c r="B239" s="172" t="s">
        <v>37</v>
      </c>
      <c r="C239" s="172" t="s">
        <v>40</v>
      </c>
      <c r="D239" s="160">
        <v>7062.31</v>
      </c>
      <c r="E239" s="165">
        <v>2794.0111999999999</v>
      </c>
      <c r="F239" s="160">
        <v>63891.38</v>
      </c>
      <c r="G239" s="167">
        <v>25267.8554</v>
      </c>
    </row>
    <row r="240" spans="1:7" s="5" customFormat="1" hidden="1" outlineLevel="2" x14ac:dyDescent="0.25">
      <c r="A240" s="171">
        <v>2</v>
      </c>
      <c r="B240" s="172" t="s">
        <v>37</v>
      </c>
      <c r="C240" s="172" t="s">
        <v>39</v>
      </c>
      <c r="D240" s="160">
        <v>184087.3</v>
      </c>
      <c r="E240" s="165">
        <v>72150.266300000003</v>
      </c>
      <c r="F240" s="160">
        <v>872039.89</v>
      </c>
      <c r="G240" s="167">
        <v>341795.3934</v>
      </c>
    </row>
    <row r="241" spans="1:7" s="5" customFormat="1" ht="20.25" hidden="1" customHeight="1" outlineLevel="2" x14ac:dyDescent="0.25">
      <c r="A241" s="171">
        <v>3</v>
      </c>
      <c r="B241" s="172" t="s">
        <v>37</v>
      </c>
      <c r="C241" s="172" t="s">
        <v>38</v>
      </c>
      <c r="D241" s="160">
        <v>438842.17</v>
      </c>
      <c r="E241" s="165">
        <v>170898.30729999999</v>
      </c>
      <c r="F241" s="160">
        <v>2802176.69</v>
      </c>
      <c r="G241" s="167">
        <v>1091251.6695000001</v>
      </c>
    </row>
    <row r="242" spans="1:7" s="5" customFormat="1" hidden="1" outlineLevel="2" x14ac:dyDescent="0.25">
      <c r="A242" s="171">
        <v>4</v>
      </c>
      <c r="B242" s="172" t="s">
        <v>37</v>
      </c>
      <c r="C242" s="172" t="s">
        <v>36</v>
      </c>
      <c r="D242" s="160">
        <v>207874.84</v>
      </c>
      <c r="E242" s="165">
        <v>81067.0288</v>
      </c>
      <c r="F242" s="160">
        <v>1541983.84</v>
      </c>
      <c r="G242" s="167">
        <v>601342.85770000005</v>
      </c>
    </row>
    <row r="243" spans="1:7" s="5" customFormat="1" ht="27" hidden="1" outlineLevel="2" x14ac:dyDescent="0.25">
      <c r="A243" s="171">
        <v>5</v>
      </c>
      <c r="B243" s="172" t="s">
        <v>37</v>
      </c>
      <c r="C243" s="172" t="s">
        <v>324</v>
      </c>
      <c r="D243" s="160">
        <v>2035696.07</v>
      </c>
      <c r="E243" s="165">
        <v>793046.11750000005</v>
      </c>
      <c r="F243" s="160">
        <v>0</v>
      </c>
      <c r="G243" s="167">
        <v>0</v>
      </c>
    </row>
    <row r="244" spans="1:7" s="11" customFormat="1" ht="19.5" customHeight="1" outlineLevel="1" collapsed="1" x14ac:dyDescent="0.25">
      <c r="A244" s="169" t="s">
        <v>35</v>
      </c>
      <c r="B244" s="182" t="s">
        <v>32</v>
      </c>
      <c r="C244" s="182"/>
      <c r="D244" s="162">
        <f>_xlfn.AGGREGATE(9,6,D245:D247)</f>
        <v>89103.239999999991</v>
      </c>
      <c r="E244" s="163">
        <f>_xlfn.AGGREGATE(9,6,E245:E247)</f>
        <v>36023.1008</v>
      </c>
      <c r="F244" s="162">
        <f>_xlfn.AGGREGATE(9,6,F245:F247)</f>
        <v>1150895.1600000001</v>
      </c>
      <c r="G244" s="170">
        <f>_xlfn.AGGREGATE(9,6,G245:G247)</f>
        <v>465461.30079999997</v>
      </c>
    </row>
    <row r="245" spans="1:7" s="5" customFormat="1" hidden="1" outlineLevel="2" x14ac:dyDescent="0.25">
      <c r="A245" s="171">
        <v>1</v>
      </c>
      <c r="B245" s="172" t="s">
        <v>32</v>
      </c>
      <c r="C245" s="172" t="s">
        <v>34</v>
      </c>
      <c r="D245" s="160">
        <v>39150.28</v>
      </c>
      <c r="E245" s="165">
        <v>15878.570599999999</v>
      </c>
      <c r="F245" s="160">
        <v>580004.18000000005</v>
      </c>
      <c r="G245" s="167">
        <v>235238.09529999999</v>
      </c>
    </row>
    <row r="246" spans="1:7" s="5" customFormat="1" hidden="1" outlineLevel="2" x14ac:dyDescent="0.25">
      <c r="A246" s="171">
        <v>2</v>
      </c>
      <c r="B246" s="172" t="s">
        <v>32</v>
      </c>
      <c r="C246" s="172" t="s">
        <v>33</v>
      </c>
      <c r="D246" s="160">
        <v>0</v>
      </c>
      <c r="E246" s="165">
        <v>0</v>
      </c>
      <c r="F246" s="160">
        <v>0</v>
      </c>
      <c r="G246" s="167">
        <v>0</v>
      </c>
    </row>
    <row r="247" spans="1:7" s="5" customFormat="1" hidden="1" outlineLevel="2" x14ac:dyDescent="0.25">
      <c r="A247" s="171">
        <v>3</v>
      </c>
      <c r="B247" s="172" t="s">
        <v>32</v>
      </c>
      <c r="C247" s="172" t="s">
        <v>31</v>
      </c>
      <c r="D247" s="160">
        <v>49952.959999999999</v>
      </c>
      <c r="E247" s="165">
        <v>20144.530200000001</v>
      </c>
      <c r="F247" s="160">
        <v>570890.98</v>
      </c>
      <c r="G247" s="167">
        <v>230223.20550000001</v>
      </c>
    </row>
    <row r="248" spans="1:7" s="11" customFormat="1" ht="18" customHeight="1" outlineLevel="1" collapsed="1" x14ac:dyDescent="0.25">
      <c r="A248" s="169" t="s">
        <v>30</v>
      </c>
      <c r="B248" s="182" t="s">
        <v>29</v>
      </c>
      <c r="C248" s="182"/>
      <c r="D248" s="162">
        <f>_xlfn.AGGREGATE(9,6,D249:D251)</f>
        <v>559400.05000000005</v>
      </c>
      <c r="E248" s="163">
        <f>_xlfn.AGGREGATE(9,6,E249:E251)</f>
        <v>226446.04380000001</v>
      </c>
      <c r="F248" s="162">
        <f>_xlfn.AGGREGATE(9,6,F249:F251)</f>
        <v>3800105.78</v>
      </c>
      <c r="G248" s="170">
        <f>_xlfn.AGGREGATE(9,6,G249:G251)</f>
        <v>1538539.1579999998</v>
      </c>
    </row>
    <row r="249" spans="1:7" s="5" customFormat="1" hidden="1" outlineLevel="2" x14ac:dyDescent="0.25">
      <c r="A249" s="171">
        <v>1</v>
      </c>
      <c r="B249" s="172" t="s">
        <v>26</v>
      </c>
      <c r="C249" s="172" t="s">
        <v>28</v>
      </c>
      <c r="D249" s="160">
        <v>82210.820000000007</v>
      </c>
      <c r="E249" s="165">
        <v>33343.064100000003</v>
      </c>
      <c r="F249" s="160">
        <v>823642.67</v>
      </c>
      <c r="G249" s="167">
        <v>334052.99400000001</v>
      </c>
    </row>
    <row r="250" spans="1:7" s="5" customFormat="1" hidden="1" outlineLevel="2" x14ac:dyDescent="0.25">
      <c r="A250" s="171">
        <v>2</v>
      </c>
      <c r="B250" s="172" t="s">
        <v>26</v>
      </c>
      <c r="C250" s="172" t="s">
        <v>27</v>
      </c>
      <c r="D250" s="160">
        <v>3898.98</v>
      </c>
      <c r="E250" s="165">
        <v>1581.3485000000001</v>
      </c>
      <c r="F250" s="160">
        <v>33266.230000000003</v>
      </c>
      <c r="G250" s="167">
        <v>13492.116</v>
      </c>
    </row>
    <row r="251" spans="1:7" s="5" customFormat="1" hidden="1" outlineLevel="2" x14ac:dyDescent="0.25">
      <c r="A251" s="171">
        <v>3</v>
      </c>
      <c r="B251" s="172" t="s">
        <v>26</v>
      </c>
      <c r="C251" s="172" t="s">
        <v>25</v>
      </c>
      <c r="D251" s="160">
        <v>473290.25</v>
      </c>
      <c r="E251" s="165">
        <v>191521.6312</v>
      </c>
      <c r="F251" s="160">
        <v>2943196.88</v>
      </c>
      <c r="G251" s="167">
        <v>1190994.048</v>
      </c>
    </row>
    <row r="252" spans="1:7" s="11" customFormat="1" ht="20.25" customHeight="1" outlineLevel="1" collapsed="1" x14ac:dyDescent="0.25">
      <c r="A252" s="169" t="s">
        <v>24</v>
      </c>
      <c r="B252" s="182" t="s">
        <v>23</v>
      </c>
      <c r="C252" s="182"/>
      <c r="D252" s="162">
        <f>_xlfn.AGGREGATE(9,6,D253)</f>
        <v>37618.46</v>
      </c>
      <c r="E252" s="163">
        <f>_xlfn.AGGREGATE(9,6,E253)</f>
        <v>14691.5134</v>
      </c>
      <c r="F252" s="162">
        <f>_xlfn.AGGREGATE(9,6,F253)</f>
        <v>307650.43</v>
      </c>
      <c r="G252" s="170">
        <f>_xlfn.AGGREGATE(9,6,G253)</f>
        <v>120149.79889999999</v>
      </c>
    </row>
    <row r="253" spans="1:7" s="5" customFormat="1" ht="36.75" hidden="1" customHeight="1" outlineLevel="2" x14ac:dyDescent="0.25">
      <c r="A253" s="171">
        <v>1</v>
      </c>
      <c r="B253" s="172" t="s">
        <v>22</v>
      </c>
      <c r="C253" s="172" t="s">
        <v>21</v>
      </c>
      <c r="D253" s="160">
        <v>37618.46</v>
      </c>
      <c r="E253" s="165">
        <v>14691.5134</v>
      </c>
      <c r="F253" s="160">
        <v>307650.43</v>
      </c>
      <c r="G253" s="167">
        <v>120149.79889999999</v>
      </c>
    </row>
    <row r="254" spans="1:7" s="11" customFormat="1" ht="21" customHeight="1" outlineLevel="1" collapsed="1" x14ac:dyDescent="0.25">
      <c r="A254" s="169" t="s">
        <v>20</v>
      </c>
      <c r="B254" s="182" t="s">
        <v>19</v>
      </c>
      <c r="C254" s="182"/>
      <c r="D254" s="162">
        <f>_xlfn.AGGREGATE(9,6,D255)</f>
        <v>169080.95</v>
      </c>
      <c r="E254" s="163">
        <f>_xlfn.AGGREGATE(9,6,E255)</f>
        <v>68416.916800000006</v>
      </c>
      <c r="F254" s="162">
        <f>_xlfn.AGGREGATE(9,6,F255)</f>
        <v>727056.23</v>
      </c>
      <c r="G254" s="170">
        <f>_xlfn.AGGREGATE(9,6,G255)</f>
        <v>294196.03100000002</v>
      </c>
    </row>
    <row r="255" spans="1:7" s="5" customFormat="1" ht="33" hidden="1" customHeight="1" outlineLevel="2" x14ac:dyDescent="0.25">
      <c r="A255" s="10">
        <v>1</v>
      </c>
      <c r="B255" s="164" t="s">
        <v>18</v>
      </c>
      <c r="C255" s="164" t="s">
        <v>17</v>
      </c>
      <c r="D255" s="160">
        <v>169080.95</v>
      </c>
      <c r="E255" s="165">
        <v>68416.916800000006</v>
      </c>
      <c r="F255" s="160">
        <v>727056.23</v>
      </c>
      <c r="G255" s="167">
        <v>294196.03100000002</v>
      </c>
    </row>
    <row r="256" spans="1:7" s="8" customFormat="1" ht="22.5" customHeight="1" x14ac:dyDescent="0.25">
      <c r="A256" s="166"/>
      <c r="B256" s="183" t="s">
        <v>16</v>
      </c>
      <c r="C256" s="183"/>
      <c r="D256" s="158">
        <f>D258+D260+D262</f>
        <v>65839.98</v>
      </c>
      <c r="E256" s="159">
        <f>E258+E260+E262</f>
        <v>25900.511300000002</v>
      </c>
      <c r="F256" s="158">
        <f>F258+F260+F262</f>
        <v>1049342.06</v>
      </c>
      <c r="G256" s="168">
        <f>G258+G260+G262</f>
        <v>417950.26209999999</v>
      </c>
    </row>
    <row r="257" spans="1:7" s="5" customFormat="1" outlineLevel="1" x14ac:dyDescent="0.25">
      <c r="A257" s="10"/>
      <c r="B257" s="184" t="s">
        <v>15</v>
      </c>
      <c r="C257" s="184"/>
      <c r="D257" s="160"/>
      <c r="E257" s="161"/>
      <c r="F257" s="160"/>
      <c r="G257" s="167"/>
    </row>
    <row r="258" spans="1:7" s="11" customFormat="1" ht="19.5" customHeight="1" outlineLevel="1" collapsed="1" x14ac:dyDescent="0.25">
      <c r="A258" s="169" t="s">
        <v>14</v>
      </c>
      <c r="B258" s="180" t="s">
        <v>13</v>
      </c>
      <c r="C258" s="180"/>
      <c r="D258" s="162">
        <f>_xlfn.AGGREGATE(9,6,D259)</f>
        <v>3877.43</v>
      </c>
      <c r="E258" s="163">
        <f>_xlfn.AGGREGATE(9,6,E259)</f>
        <v>1514.2913000000001</v>
      </c>
      <c r="F258" s="162">
        <f>_xlfn.AGGREGATE(9,6,F259)</f>
        <v>261988.59</v>
      </c>
      <c r="G258" s="170">
        <f>_xlfn.AGGREGATE(9,6,G259)</f>
        <v>102317.0252</v>
      </c>
    </row>
    <row r="259" spans="1:7" s="5" customFormat="1" ht="30.75" hidden="1" customHeight="1" outlineLevel="2" x14ac:dyDescent="0.25">
      <c r="A259" s="171">
        <v>1</v>
      </c>
      <c r="B259" s="172" t="s">
        <v>12</v>
      </c>
      <c r="C259" s="172" t="s">
        <v>11</v>
      </c>
      <c r="D259" s="160">
        <v>3877.43</v>
      </c>
      <c r="E259" s="165">
        <v>1514.2913000000001</v>
      </c>
      <c r="F259" s="160">
        <v>261988.59</v>
      </c>
      <c r="G259" s="167">
        <v>102317.0252</v>
      </c>
    </row>
    <row r="260" spans="1:7" s="11" customFormat="1" ht="18.75" customHeight="1" outlineLevel="1" collapsed="1" x14ac:dyDescent="0.25">
      <c r="A260" s="169" t="s">
        <v>10</v>
      </c>
      <c r="B260" s="181" t="s">
        <v>9</v>
      </c>
      <c r="C260" s="181"/>
      <c r="D260" s="162">
        <f>_xlfn.AGGREGATE(9,6,D261)</f>
        <v>19259.62</v>
      </c>
      <c r="E260" s="163">
        <f>_xlfn.AGGREGATE(9,6,E261)</f>
        <v>7582.2286999999997</v>
      </c>
      <c r="F260" s="162">
        <f>_xlfn.AGGREGATE(9,6,F261)</f>
        <v>456080.2</v>
      </c>
      <c r="G260" s="170">
        <f>_xlfn.AGGREGATE(9,6,G261)</f>
        <v>180917.8941</v>
      </c>
    </row>
    <row r="261" spans="1:7" s="5" customFormat="1" ht="35.25" hidden="1" customHeight="1" outlineLevel="2" x14ac:dyDescent="0.25">
      <c r="A261" s="171">
        <v>1</v>
      </c>
      <c r="B261" s="172" t="s">
        <v>8</v>
      </c>
      <c r="C261" s="172" t="s">
        <v>7</v>
      </c>
      <c r="D261" s="160">
        <v>19259.62</v>
      </c>
      <c r="E261" s="165">
        <v>7582.2286999999997</v>
      </c>
      <c r="F261" s="160">
        <v>456080.2</v>
      </c>
      <c r="G261" s="167">
        <v>180917.8941</v>
      </c>
    </row>
    <row r="262" spans="1:7" s="11" customFormat="1" ht="19.5" customHeight="1" outlineLevel="1" collapsed="1" x14ac:dyDescent="0.25">
      <c r="A262" s="169" t="s">
        <v>6</v>
      </c>
      <c r="B262" s="182" t="s">
        <v>5</v>
      </c>
      <c r="C262" s="182"/>
      <c r="D262" s="162">
        <f>_xlfn.AGGREGATE(9,6,D263:D265)</f>
        <v>42702.93</v>
      </c>
      <c r="E262" s="163">
        <f>_xlfn.AGGREGATE(9,6,E263:E265)</f>
        <v>16803.991300000002</v>
      </c>
      <c r="F262" s="162">
        <f>_xlfn.AGGREGATE(9,6,F263:F265)</f>
        <v>331273.27</v>
      </c>
      <c r="G262" s="170">
        <f>_xlfn.AGGREGATE(9,6,G263:G265)</f>
        <v>134715.34279999998</v>
      </c>
    </row>
    <row r="263" spans="1:7" s="5" customFormat="1" ht="27" hidden="1" outlineLevel="2" x14ac:dyDescent="0.25">
      <c r="A263" s="10">
        <v>1</v>
      </c>
      <c r="B263" s="164" t="s">
        <v>2</v>
      </c>
      <c r="C263" s="164" t="s">
        <v>4</v>
      </c>
      <c r="D263" s="160">
        <v>2367.1</v>
      </c>
      <c r="E263" s="165">
        <v>962.06209999999999</v>
      </c>
      <c r="F263" s="160">
        <v>16341</v>
      </c>
      <c r="G263" s="167">
        <v>6655.2</v>
      </c>
    </row>
    <row r="264" spans="1:7" s="5" customFormat="1" ht="32.25" hidden="1" customHeight="1" outlineLevel="2" x14ac:dyDescent="0.25">
      <c r="A264" s="10">
        <v>2</v>
      </c>
      <c r="B264" s="164" t="s">
        <v>2</v>
      </c>
      <c r="C264" s="164" t="s">
        <v>3</v>
      </c>
      <c r="D264" s="160">
        <v>9876.27</v>
      </c>
      <c r="E264" s="165">
        <v>3854.4101999999998</v>
      </c>
      <c r="F264" s="160">
        <v>92598.99</v>
      </c>
      <c r="G264" s="167">
        <v>37712.791100000002</v>
      </c>
    </row>
    <row r="265" spans="1:7" s="5" customFormat="1" ht="32.25" hidden="1" customHeight="1" outlineLevel="2" x14ac:dyDescent="0.25">
      <c r="A265" s="10">
        <v>3</v>
      </c>
      <c r="B265" s="164" t="s">
        <v>2</v>
      </c>
      <c r="C265" s="164" t="s">
        <v>1</v>
      </c>
      <c r="D265" s="160">
        <v>30459.559999999998</v>
      </c>
      <c r="E265" s="165">
        <v>11987.519</v>
      </c>
      <c r="F265" s="160">
        <v>222333.28</v>
      </c>
      <c r="G265" s="167">
        <v>90347.351699999999</v>
      </c>
    </row>
    <row r="266" spans="1:7" s="8" customFormat="1" ht="24.75" customHeight="1" thickBot="1" x14ac:dyDescent="0.3">
      <c r="A266" s="173"/>
      <c r="B266" s="179" t="s">
        <v>0</v>
      </c>
      <c r="C266" s="179"/>
      <c r="D266" s="174">
        <f>D256+D209+D8</f>
        <v>83637441.789999992</v>
      </c>
      <c r="E266" s="175">
        <f>E256+E209+E8</f>
        <v>33064025.797300003</v>
      </c>
      <c r="F266" s="174">
        <f>F256+F209+F8</f>
        <v>205896009.02999997</v>
      </c>
      <c r="G266" s="176">
        <f>G256+G209+G8</f>
        <v>81717479.085199997</v>
      </c>
    </row>
    <row r="267" spans="1:7" s="5" customFormat="1" x14ac:dyDescent="0.25">
      <c r="A267" s="7"/>
      <c r="B267" s="120"/>
      <c r="C267" s="120"/>
      <c r="D267" s="122"/>
      <c r="E267" s="120"/>
      <c r="F267" s="122"/>
      <c r="G267" s="120"/>
    </row>
    <row r="268" spans="1:7" s="5" customFormat="1" x14ac:dyDescent="0.25">
      <c r="A268" s="7"/>
      <c r="B268" s="120"/>
      <c r="C268" s="120"/>
      <c r="D268" s="6"/>
      <c r="F268" s="6"/>
    </row>
    <row r="269" spans="1:7" s="5" customFormat="1" x14ac:dyDescent="0.25">
      <c r="A269" s="141" t="s">
        <v>376</v>
      </c>
      <c r="B269" s="120"/>
      <c r="C269" s="120"/>
      <c r="D269" s="6"/>
      <c r="F269" s="6"/>
    </row>
    <row r="270" spans="1:7" s="5" customFormat="1" x14ac:dyDescent="0.25">
      <c r="A270" s="7"/>
      <c r="B270" s="120"/>
      <c r="C270" s="120"/>
      <c r="D270" s="6"/>
      <c r="F270" s="6"/>
    </row>
    <row r="271" spans="1:7" s="5" customFormat="1" x14ac:dyDescent="0.25">
      <c r="A271" s="7"/>
      <c r="B271" s="120"/>
      <c r="C271" s="120"/>
      <c r="D271" s="6"/>
      <c r="F271" s="6"/>
    </row>
    <row r="272" spans="1:7" s="5" customFormat="1" x14ac:dyDescent="0.25">
      <c r="A272" s="7"/>
      <c r="B272" s="120"/>
      <c r="C272" s="120"/>
      <c r="D272" s="6"/>
      <c r="F272" s="6"/>
    </row>
    <row r="273" spans="1:6" s="5" customFormat="1" x14ac:dyDescent="0.25">
      <c r="A273" s="7"/>
      <c r="B273" s="120"/>
      <c r="C273" s="120"/>
      <c r="D273" s="6"/>
      <c r="F273" s="6"/>
    </row>
    <row r="274" spans="1:6" s="5" customFormat="1" x14ac:dyDescent="0.25">
      <c r="A274" s="7"/>
      <c r="B274" s="120"/>
      <c r="C274" s="120"/>
      <c r="D274" s="6"/>
      <c r="F274" s="6"/>
    </row>
    <row r="275" spans="1:6" s="5" customFormat="1" x14ac:dyDescent="0.25">
      <c r="A275" s="7"/>
      <c r="B275" s="120"/>
      <c r="C275" s="120"/>
      <c r="D275" s="6"/>
      <c r="F275" s="6"/>
    </row>
    <row r="276" spans="1:6" s="5" customFormat="1" x14ac:dyDescent="0.25">
      <c r="A276" s="7"/>
      <c r="B276" s="120"/>
      <c r="C276" s="120"/>
      <c r="D276" s="6"/>
      <c r="F276" s="6"/>
    </row>
    <row r="277" spans="1:6" s="5" customFormat="1" x14ac:dyDescent="0.25">
      <c r="A277" s="7"/>
      <c r="B277" s="120"/>
      <c r="C277" s="120"/>
      <c r="D277" s="6"/>
      <c r="F277" s="6"/>
    </row>
    <row r="278" spans="1:6" s="5" customFormat="1" x14ac:dyDescent="0.25">
      <c r="A278" s="7"/>
      <c r="B278" s="120"/>
      <c r="C278" s="120"/>
      <c r="D278" s="6"/>
      <c r="F278" s="6"/>
    </row>
    <row r="279" spans="1:6" s="5" customFormat="1" x14ac:dyDescent="0.25">
      <c r="A279" s="7"/>
      <c r="B279" s="120"/>
      <c r="C279" s="120"/>
      <c r="D279" s="6"/>
      <c r="F279" s="6"/>
    </row>
    <row r="280" spans="1:6" s="5" customFormat="1" x14ac:dyDescent="0.25">
      <c r="A280" s="7"/>
      <c r="B280" s="120"/>
      <c r="C280" s="120"/>
      <c r="D280" s="6"/>
      <c r="F280" s="6"/>
    </row>
    <row r="281" spans="1:6" s="5" customFormat="1" x14ac:dyDescent="0.25">
      <c r="A281" s="7"/>
      <c r="B281" s="120"/>
      <c r="C281" s="120"/>
      <c r="D281" s="6"/>
      <c r="F281" s="6"/>
    </row>
    <row r="282" spans="1:6" s="5" customFormat="1" x14ac:dyDescent="0.25">
      <c r="A282" s="7"/>
      <c r="B282" s="120"/>
      <c r="C282" s="120"/>
      <c r="D282" s="6"/>
      <c r="F282" s="6"/>
    </row>
    <row r="283" spans="1:6" s="5" customFormat="1" x14ac:dyDescent="0.25">
      <c r="A283" s="7"/>
      <c r="B283" s="120"/>
      <c r="C283" s="120"/>
      <c r="D283" s="6"/>
      <c r="F283" s="6"/>
    </row>
    <row r="284" spans="1:6" s="5" customFormat="1" x14ac:dyDescent="0.25">
      <c r="A284" s="7"/>
      <c r="B284" s="120"/>
      <c r="C284" s="120"/>
      <c r="D284" s="6"/>
      <c r="F284" s="6"/>
    </row>
    <row r="285" spans="1:6" s="5" customFormat="1" x14ac:dyDescent="0.25">
      <c r="A285" s="7"/>
      <c r="B285" s="120"/>
      <c r="C285" s="120"/>
      <c r="D285" s="6"/>
      <c r="F285" s="6"/>
    </row>
    <row r="286" spans="1:6" s="5" customFormat="1" x14ac:dyDescent="0.25">
      <c r="A286" s="7"/>
      <c r="B286" s="120"/>
      <c r="C286" s="120"/>
      <c r="D286" s="6"/>
      <c r="F286" s="6"/>
    </row>
    <row r="287" spans="1:6" s="5" customFormat="1" x14ac:dyDescent="0.25">
      <c r="A287" s="7"/>
      <c r="B287" s="120"/>
      <c r="C287" s="120"/>
      <c r="D287" s="6"/>
      <c r="F287" s="6"/>
    </row>
    <row r="288" spans="1:6" s="5" customFormat="1" x14ac:dyDescent="0.25">
      <c r="A288" s="7"/>
      <c r="B288" s="120"/>
      <c r="C288" s="120"/>
      <c r="D288" s="6"/>
      <c r="F288" s="6"/>
    </row>
    <row r="289" spans="1:6" s="5" customFormat="1" x14ac:dyDescent="0.25">
      <c r="A289" s="7"/>
      <c r="B289" s="120"/>
      <c r="C289" s="120"/>
      <c r="D289" s="6"/>
      <c r="F289" s="6"/>
    </row>
    <row r="290" spans="1:6" s="5" customFormat="1" x14ac:dyDescent="0.25">
      <c r="A290" s="7"/>
      <c r="B290" s="120"/>
      <c r="C290" s="120"/>
      <c r="D290" s="6"/>
      <c r="F290" s="6"/>
    </row>
    <row r="291" spans="1:6" s="5" customFormat="1" x14ac:dyDescent="0.25">
      <c r="A291" s="7"/>
      <c r="B291" s="120"/>
      <c r="C291" s="120"/>
      <c r="D291" s="6"/>
      <c r="F291" s="6"/>
    </row>
    <row r="292" spans="1:6" s="5" customFormat="1" x14ac:dyDescent="0.25">
      <c r="A292" s="7"/>
      <c r="B292" s="120"/>
      <c r="C292" s="120"/>
      <c r="D292" s="6"/>
      <c r="F292" s="6"/>
    </row>
    <row r="293" spans="1:6" s="5" customFormat="1" x14ac:dyDescent="0.25">
      <c r="A293" s="7"/>
      <c r="B293" s="120"/>
      <c r="C293" s="120"/>
      <c r="D293" s="6"/>
      <c r="F293" s="6"/>
    </row>
    <row r="294" spans="1:6" s="5" customFormat="1" x14ac:dyDescent="0.25">
      <c r="A294" s="7"/>
      <c r="B294" s="120"/>
      <c r="C294" s="120"/>
      <c r="D294" s="6"/>
      <c r="F294" s="6"/>
    </row>
    <row r="295" spans="1:6" s="5" customFormat="1" x14ac:dyDescent="0.25">
      <c r="A295" s="7"/>
      <c r="B295" s="120"/>
      <c r="C295" s="120"/>
      <c r="D295" s="6"/>
      <c r="F295" s="6"/>
    </row>
    <row r="296" spans="1:6" s="5" customFormat="1" x14ac:dyDescent="0.25">
      <c r="A296" s="7"/>
      <c r="B296" s="120"/>
      <c r="C296" s="120"/>
      <c r="D296" s="6"/>
      <c r="F296" s="6"/>
    </row>
    <row r="297" spans="1:6" s="5" customFormat="1" x14ac:dyDescent="0.25">
      <c r="A297" s="7"/>
      <c r="B297" s="120"/>
      <c r="C297" s="120"/>
      <c r="D297" s="6"/>
      <c r="F297" s="6"/>
    </row>
    <row r="298" spans="1:6" s="5" customFormat="1" x14ac:dyDescent="0.25">
      <c r="A298" s="7"/>
      <c r="B298" s="120"/>
      <c r="C298" s="120"/>
      <c r="D298" s="6"/>
      <c r="F298" s="6"/>
    </row>
    <row r="299" spans="1:6" s="5" customFormat="1" x14ac:dyDescent="0.25">
      <c r="A299" s="7"/>
      <c r="B299" s="120"/>
      <c r="C299" s="120"/>
      <c r="D299" s="6"/>
      <c r="F299" s="6"/>
    </row>
    <row r="300" spans="1:6" s="5" customFormat="1" x14ac:dyDescent="0.25">
      <c r="A300" s="7"/>
      <c r="B300" s="120"/>
      <c r="C300" s="120"/>
      <c r="D300" s="6"/>
      <c r="F300" s="6"/>
    </row>
    <row r="301" spans="1:6" s="5" customFormat="1" x14ac:dyDescent="0.25">
      <c r="A301" s="7"/>
      <c r="B301" s="120"/>
      <c r="C301" s="120"/>
      <c r="D301" s="6"/>
      <c r="F301" s="6"/>
    </row>
    <row r="302" spans="1:6" s="5" customFormat="1" x14ac:dyDescent="0.25">
      <c r="A302" s="7"/>
      <c r="B302" s="120"/>
      <c r="C302" s="120"/>
      <c r="D302" s="6"/>
      <c r="F302" s="6"/>
    </row>
    <row r="303" spans="1:6" s="5" customFormat="1" x14ac:dyDescent="0.25">
      <c r="A303" s="7"/>
      <c r="B303" s="120"/>
      <c r="C303" s="120"/>
      <c r="D303" s="6"/>
      <c r="F303" s="6"/>
    </row>
    <row r="304" spans="1:6" s="5" customFormat="1" x14ac:dyDescent="0.25">
      <c r="A304" s="7"/>
      <c r="B304" s="120"/>
      <c r="C304" s="120"/>
      <c r="D304" s="6"/>
      <c r="F304" s="6"/>
    </row>
    <row r="305" spans="1:6" s="5" customFormat="1" x14ac:dyDescent="0.25">
      <c r="A305" s="7"/>
      <c r="B305" s="120"/>
      <c r="C305" s="120"/>
      <c r="D305" s="6"/>
      <c r="F305" s="6"/>
    </row>
    <row r="306" spans="1:6" s="5" customFormat="1" x14ac:dyDescent="0.25">
      <c r="A306" s="7"/>
      <c r="B306" s="120"/>
      <c r="C306" s="120"/>
      <c r="D306" s="6"/>
      <c r="F306" s="6"/>
    </row>
    <row r="307" spans="1:6" s="5" customFormat="1" x14ac:dyDescent="0.25">
      <c r="A307" s="7"/>
      <c r="B307" s="120"/>
      <c r="C307" s="120"/>
      <c r="D307" s="6"/>
      <c r="F307" s="6"/>
    </row>
    <row r="308" spans="1:6" s="5" customFormat="1" x14ac:dyDescent="0.25">
      <c r="A308" s="7"/>
      <c r="B308" s="120"/>
      <c r="C308" s="120"/>
      <c r="D308" s="6"/>
      <c r="F308" s="6"/>
    </row>
    <row r="309" spans="1:6" s="5" customFormat="1" x14ac:dyDescent="0.25">
      <c r="A309" s="7"/>
      <c r="B309" s="120"/>
      <c r="C309" s="120"/>
      <c r="D309" s="6"/>
      <c r="F309" s="6"/>
    </row>
    <row r="310" spans="1:6" s="5" customFormat="1" x14ac:dyDescent="0.25">
      <c r="A310" s="7"/>
      <c r="B310" s="120"/>
      <c r="C310" s="120"/>
      <c r="D310" s="6"/>
      <c r="F310" s="6"/>
    </row>
    <row r="311" spans="1:6" s="5" customFormat="1" x14ac:dyDescent="0.25">
      <c r="A311" s="7"/>
      <c r="B311" s="120"/>
      <c r="C311" s="120"/>
      <c r="D311" s="6"/>
      <c r="F311" s="6"/>
    </row>
    <row r="312" spans="1:6" s="5" customFormat="1" x14ac:dyDescent="0.25">
      <c r="A312" s="7"/>
      <c r="B312" s="120"/>
      <c r="C312" s="120"/>
      <c r="D312" s="6"/>
      <c r="F312" s="6"/>
    </row>
    <row r="313" spans="1:6" s="5" customFormat="1" x14ac:dyDescent="0.25">
      <c r="A313" s="7"/>
      <c r="B313" s="120"/>
      <c r="C313" s="120"/>
      <c r="D313" s="6"/>
      <c r="F313" s="6"/>
    </row>
    <row r="314" spans="1:6" s="5" customFormat="1" x14ac:dyDescent="0.25">
      <c r="A314" s="7"/>
      <c r="B314" s="120"/>
      <c r="C314" s="120"/>
      <c r="D314" s="6"/>
      <c r="F314" s="6"/>
    </row>
    <row r="315" spans="1:6" s="5" customFormat="1" x14ac:dyDescent="0.25">
      <c r="A315" s="7"/>
      <c r="B315" s="120"/>
      <c r="C315" s="120"/>
      <c r="D315" s="6"/>
      <c r="F315" s="6"/>
    </row>
    <row r="316" spans="1:6" s="5" customFormat="1" x14ac:dyDescent="0.25">
      <c r="A316" s="7"/>
      <c r="B316" s="120"/>
      <c r="C316" s="120"/>
      <c r="D316" s="6"/>
      <c r="F316" s="6"/>
    </row>
    <row r="317" spans="1:6" s="5" customFormat="1" x14ac:dyDescent="0.25">
      <c r="A317" s="7"/>
      <c r="B317" s="120"/>
      <c r="C317" s="120"/>
      <c r="D317" s="6"/>
      <c r="F317" s="6"/>
    </row>
    <row r="318" spans="1:6" s="5" customFormat="1" x14ac:dyDescent="0.25">
      <c r="A318" s="7"/>
      <c r="B318" s="120"/>
      <c r="C318" s="120"/>
      <c r="D318" s="6"/>
      <c r="F318" s="6"/>
    </row>
    <row r="319" spans="1:6" s="5" customFormat="1" x14ac:dyDescent="0.25">
      <c r="A319" s="7"/>
      <c r="B319" s="120"/>
      <c r="C319" s="120"/>
      <c r="D319" s="6"/>
      <c r="F319" s="6"/>
    </row>
    <row r="320" spans="1:6" s="5" customFormat="1" x14ac:dyDescent="0.25">
      <c r="A320" s="7"/>
      <c r="B320" s="120"/>
      <c r="C320" s="120"/>
      <c r="D320" s="6"/>
      <c r="F320" s="6"/>
    </row>
    <row r="321" spans="1:6" s="5" customFormat="1" x14ac:dyDescent="0.25">
      <c r="A321" s="7"/>
      <c r="B321" s="120"/>
      <c r="C321" s="120"/>
      <c r="D321" s="6"/>
      <c r="F321" s="6"/>
    </row>
    <row r="322" spans="1:6" s="5" customFormat="1" x14ac:dyDescent="0.25">
      <c r="A322" s="7"/>
      <c r="B322" s="120"/>
      <c r="C322" s="120"/>
      <c r="D322" s="6"/>
      <c r="F322" s="6"/>
    </row>
    <row r="323" spans="1:6" s="5" customFormat="1" x14ac:dyDescent="0.25">
      <c r="A323" s="7"/>
      <c r="B323" s="120"/>
      <c r="C323" s="120"/>
      <c r="D323" s="6"/>
      <c r="F323" s="6"/>
    </row>
    <row r="324" spans="1:6" s="5" customFormat="1" x14ac:dyDescent="0.25">
      <c r="A324" s="7"/>
      <c r="B324" s="120"/>
      <c r="C324" s="120"/>
      <c r="D324" s="6"/>
      <c r="F324" s="6"/>
    </row>
    <row r="325" spans="1:6" s="5" customFormat="1" x14ac:dyDescent="0.25">
      <c r="A325" s="7"/>
      <c r="B325" s="120"/>
      <c r="C325" s="120"/>
      <c r="D325" s="6"/>
      <c r="F325" s="6"/>
    </row>
    <row r="326" spans="1:6" s="5" customFormat="1" x14ac:dyDescent="0.25">
      <c r="A326" s="7"/>
      <c r="B326" s="120"/>
      <c r="C326" s="120"/>
      <c r="D326" s="6"/>
      <c r="F326" s="6"/>
    </row>
    <row r="327" spans="1:6" s="5" customFormat="1" x14ac:dyDescent="0.25">
      <c r="A327" s="7"/>
      <c r="B327" s="120"/>
      <c r="C327" s="120"/>
      <c r="D327" s="6"/>
      <c r="F327" s="6"/>
    </row>
    <row r="328" spans="1:6" s="5" customFormat="1" x14ac:dyDescent="0.25">
      <c r="A328" s="7"/>
      <c r="B328" s="120"/>
      <c r="C328" s="120"/>
      <c r="D328" s="6"/>
      <c r="F328" s="6"/>
    </row>
    <row r="329" spans="1:6" s="5" customFormat="1" x14ac:dyDescent="0.25">
      <c r="A329" s="7"/>
      <c r="B329" s="120"/>
      <c r="C329" s="120"/>
      <c r="D329" s="6"/>
      <c r="F329" s="6"/>
    </row>
    <row r="330" spans="1:6" s="5" customFormat="1" x14ac:dyDescent="0.25">
      <c r="A330" s="7"/>
      <c r="B330" s="120"/>
      <c r="C330" s="120"/>
      <c r="D330" s="6"/>
      <c r="F330" s="6"/>
    </row>
    <row r="331" spans="1:6" s="5" customFormat="1" x14ac:dyDescent="0.25">
      <c r="A331" s="7"/>
      <c r="B331" s="120"/>
      <c r="C331" s="120"/>
      <c r="D331" s="6"/>
      <c r="F331" s="6"/>
    </row>
    <row r="332" spans="1:6" s="5" customFormat="1" x14ac:dyDescent="0.25">
      <c r="A332" s="7"/>
      <c r="B332" s="120"/>
      <c r="C332" s="120"/>
      <c r="D332" s="6"/>
      <c r="F332" s="6"/>
    </row>
    <row r="333" spans="1:6" s="5" customFormat="1" x14ac:dyDescent="0.25">
      <c r="A333" s="7"/>
      <c r="B333" s="120"/>
      <c r="C333" s="120"/>
      <c r="D333" s="6"/>
      <c r="F333" s="6"/>
    </row>
    <row r="334" spans="1:6" s="5" customFormat="1" x14ac:dyDescent="0.25">
      <c r="A334" s="7"/>
      <c r="B334" s="120"/>
      <c r="C334" s="120"/>
      <c r="D334" s="6"/>
      <c r="F334" s="6"/>
    </row>
    <row r="335" spans="1:6" s="5" customFormat="1" x14ac:dyDescent="0.25">
      <c r="A335" s="7"/>
      <c r="B335" s="120"/>
      <c r="C335" s="120"/>
      <c r="D335" s="6"/>
      <c r="F335" s="6"/>
    </row>
    <row r="336" spans="1:6" s="5" customFormat="1" x14ac:dyDescent="0.25">
      <c r="A336" s="7"/>
      <c r="B336" s="120"/>
      <c r="C336" s="120"/>
      <c r="D336" s="6"/>
      <c r="F336" s="6"/>
    </row>
    <row r="337" spans="1:6" s="5" customFormat="1" x14ac:dyDescent="0.25">
      <c r="A337" s="7"/>
      <c r="B337" s="120"/>
      <c r="C337" s="120"/>
      <c r="D337" s="6"/>
      <c r="F337" s="6"/>
    </row>
    <row r="338" spans="1:6" s="5" customFormat="1" x14ac:dyDescent="0.25">
      <c r="A338" s="7"/>
      <c r="B338" s="120"/>
      <c r="C338" s="120"/>
      <c r="D338" s="6"/>
      <c r="F338" s="6"/>
    </row>
    <row r="339" spans="1:6" s="5" customFormat="1" x14ac:dyDescent="0.25">
      <c r="A339" s="7"/>
      <c r="B339" s="120"/>
      <c r="C339" s="120"/>
      <c r="D339" s="6"/>
      <c r="F339" s="6"/>
    </row>
    <row r="340" spans="1:6" s="5" customFormat="1" x14ac:dyDescent="0.25">
      <c r="A340" s="7"/>
      <c r="B340" s="120"/>
      <c r="C340" s="120"/>
      <c r="D340" s="6"/>
      <c r="F340" s="6"/>
    </row>
    <row r="341" spans="1:6" s="5" customFormat="1" x14ac:dyDescent="0.25">
      <c r="A341" s="7"/>
      <c r="B341" s="120"/>
      <c r="C341" s="120"/>
      <c r="D341" s="6"/>
      <c r="F341" s="6"/>
    </row>
    <row r="342" spans="1:6" s="5" customFormat="1" x14ac:dyDescent="0.25">
      <c r="A342" s="7"/>
      <c r="B342" s="120"/>
      <c r="C342" s="120"/>
      <c r="D342" s="6"/>
      <c r="F342" s="6"/>
    </row>
    <row r="343" spans="1:6" s="5" customFormat="1" x14ac:dyDescent="0.25">
      <c r="A343" s="7"/>
      <c r="B343" s="120"/>
      <c r="C343" s="120"/>
      <c r="D343" s="6"/>
      <c r="F343" s="6"/>
    </row>
    <row r="344" spans="1:6" s="5" customFormat="1" x14ac:dyDescent="0.25">
      <c r="A344" s="7"/>
      <c r="B344" s="120"/>
      <c r="C344" s="120"/>
      <c r="D344" s="6"/>
      <c r="F344" s="6"/>
    </row>
    <row r="345" spans="1:6" s="5" customFormat="1" x14ac:dyDescent="0.25">
      <c r="A345" s="7"/>
      <c r="B345" s="120"/>
      <c r="C345" s="120"/>
      <c r="D345" s="6"/>
      <c r="F345" s="6"/>
    </row>
    <row r="346" spans="1:6" s="5" customFormat="1" x14ac:dyDescent="0.25">
      <c r="A346" s="7"/>
      <c r="B346" s="120"/>
      <c r="C346" s="120"/>
      <c r="D346" s="6"/>
      <c r="F346" s="6"/>
    </row>
    <row r="347" spans="1:6" s="5" customFormat="1" x14ac:dyDescent="0.25">
      <c r="A347" s="7"/>
      <c r="B347" s="120"/>
      <c r="C347" s="120"/>
      <c r="D347" s="6"/>
      <c r="F347" s="6"/>
    </row>
    <row r="348" spans="1:6" s="5" customFormat="1" x14ac:dyDescent="0.25">
      <c r="A348" s="7"/>
      <c r="B348" s="120"/>
      <c r="C348" s="120"/>
      <c r="D348" s="6"/>
      <c r="F348" s="6"/>
    </row>
    <row r="349" spans="1:6" s="5" customFormat="1" x14ac:dyDescent="0.25">
      <c r="A349" s="7"/>
      <c r="B349" s="120"/>
      <c r="C349" s="120"/>
      <c r="D349" s="6"/>
      <c r="F349" s="6"/>
    </row>
    <row r="350" spans="1:6" s="5" customFormat="1" x14ac:dyDescent="0.25">
      <c r="A350" s="7"/>
      <c r="B350" s="120"/>
      <c r="C350" s="120"/>
      <c r="D350" s="6"/>
      <c r="F350" s="6"/>
    </row>
    <row r="351" spans="1:6" s="5" customFormat="1" x14ac:dyDescent="0.25">
      <c r="A351" s="7"/>
      <c r="B351" s="120"/>
      <c r="C351" s="120"/>
      <c r="D351" s="6"/>
      <c r="F351" s="6"/>
    </row>
    <row r="352" spans="1:6" s="5" customFormat="1" x14ac:dyDescent="0.25">
      <c r="A352" s="7"/>
      <c r="B352" s="120"/>
      <c r="C352" s="120"/>
      <c r="D352" s="6"/>
      <c r="F352" s="6"/>
    </row>
    <row r="353" spans="1:6" s="5" customFormat="1" x14ac:dyDescent="0.25">
      <c r="A353" s="7"/>
      <c r="B353" s="120"/>
      <c r="C353" s="120"/>
      <c r="D353" s="6"/>
      <c r="F353" s="6"/>
    </row>
    <row r="354" spans="1:6" s="5" customFormat="1" x14ac:dyDescent="0.25">
      <c r="A354" s="7"/>
      <c r="B354" s="120"/>
      <c r="C354" s="120"/>
      <c r="D354" s="6"/>
      <c r="F354" s="6"/>
    </row>
    <row r="355" spans="1:6" s="5" customFormat="1" x14ac:dyDescent="0.25">
      <c r="A355" s="7"/>
      <c r="B355" s="120"/>
      <c r="C355" s="120"/>
      <c r="D355" s="6"/>
      <c r="F355" s="6"/>
    </row>
    <row r="356" spans="1:6" s="5" customFormat="1" x14ac:dyDescent="0.25">
      <c r="A356" s="7"/>
      <c r="B356" s="120"/>
      <c r="C356" s="120"/>
      <c r="D356" s="6"/>
      <c r="F356" s="6"/>
    </row>
    <row r="357" spans="1:6" s="5" customFormat="1" x14ac:dyDescent="0.25">
      <c r="A357" s="7"/>
      <c r="B357" s="120"/>
      <c r="C357" s="120"/>
      <c r="D357" s="6"/>
      <c r="F357" s="6"/>
    </row>
    <row r="358" spans="1:6" s="5" customFormat="1" x14ac:dyDescent="0.25">
      <c r="A358" s="7"/>
      <c r="B358" s="120"/>
      <c r="C358" s="120"/>
      <c r="D358" s="6"/>
      <c r="F358" s="6"/>
    </row>
    <row r="359" spans="1:6" s="5" customFormat="1" x14ac:dyDescent="0.25">
      <c r="A359" s="7"/>
      <c r="B359" s="120"/>
      <c r="C359" s="120"/>
      <c r="D359" s="6"/>
      <c r="F359" s="6"/>
    </row>
    <row r="360" spans="1:6" s="5" customFormat="1" x14ac:dyDescent="0.25">
      <c r="A360" s="7"/>
      <c r="B360" s="120"/>
      <c r="C360" s="120"/>
      <c r="D360" s="6"/>
      <c r="F360" s="6"/>
    </row>
    <row r="361" spans="1:6" s="5" customFormat="1" x14ac:dyDescent="0.25">
      <c r="A361" s="7"/>
      <c r="B361" s="120"/>
      <c r="C361" s="120"/>
      <c r="D361" s="6"/>
      <c r="F361" s="6"/>
    </row>
    <row r="362" spans="1:6" s="5" customFormat="1" x14ac:dyDescent="0.25">
      <c r="A362" s="7"/>
      <c r="B362" s="120"/>
      <c r="C362" s="120"/>
      <c r="D362" s="6"/>
      <c r="F362" s="6"/>
    </row>
    <row r="363" spans="1:6" s="5" customFormat="1" x14ac:dyDescent="0.25">
      <c r="A363" s="7"/>
      <c r="B363" s="120"/>
      <c r="C363" s="120"/>
      <c r="D363" s="6"/>
      <c r="F363" s="6"/>
    </row>
    <row r="364" spans="1:6" s="5" customFormat="1" x14ac:dyDescent="0.25">
      <c r="A364" s="7"/>
      <c r="B364" s="120"/>
      <c r="C364" s="120"/>
      <c r="D364" s="6"/>
      <c r="F364" s="6"/>
    </row>
    <row r="365" spans="1:6" s="5" customFormat="1" x14ac:dyDescent="0.25">
      <c r="A365" s="7"/>
      <c r="B365" s="120"/>
      <c r="C365" s="120"/>
      <c r="D365" s="6"/>
      <c r="F365" s="6"/>
    </row>
    <row r="366" spans="1:6" s="5" customFormat="1" x14ac:dyDescent="0.25">
      <c r="A366" s="7"/>
      <c r="B366" s="120"/>
      <c r="C366" s="120"/>
      <c r="D366" s="6"/>
      <c r="F366" s="6"/>
    </row>
    <row r="367" spans="1:6" s="5" customFormat="1" x14ac:dyDescent="0.25">
      <c r="A367" s="7"/>
      <c r="B367" s="120"/>
      <c r="C367" s="120"/>
      <c r="D367" s="6"/>
      <c r="F367" s="6"/>
    </row>
    <row r="368" spans="1:6" s="5" customFormat="1" x14ac:dyDescent="0.25">
      <c r="A368" s="7"/>
      <c r="B368" s="120"/>
      <c r="C368" s="120"/>
      <c r="D368" s="6"/>
      <c r="F368" s="6"/>
    </row>
    <row r="369" spans="1:6" s="5" customFormat="1" x14ac:dyDescent="0.25">
      <c r="A369" s="7"/>
      <c r="B369" s="120"/>
      <c r="C369" s="120"/>
      <c r="D369" s="6"/>
      <c r="F369" s="6"/>
    </row>
    <row r="370" spans="1:6" s="5" customFormat="1" x14ac:dyDescent="0.25">
      <c r="A370" s="7"/>
      <c r="B370" s="120"/>
      <c r="C370" s="120"/>
      <c r="D370" s="6"/>
      <c r="F370" s="6"/>
    </row>
    <row r="371" spans="1:6" s="5" customFormat="1" x14ac:dyDescent="0.25">
      <c r="A371" s="7"/>
      <c r="B371" s="120"/>
      <c r="C371" s="120"/>
      <c r="D371" s="6"/>
      <c r="F371" s="6"/>
    </row>
    <row r="372" spans="1:6" s="5" customFormat="1" x14ac:dyDescent="0.25">
      <c r="A372" s="7"/>
      <c r="B372" s="120"/>
      <c r="C372" s="120"/>
      <c r="D372" s="6"/>
      <c r="F372" s="6"/>
    </row>
    <row r="373" spans="1:6" s="5" customFormat="1" x14ac:dyDescent="0.25">
      <c r="A373" s="7"/>
      <c r="B373" s="120"/>
      <c r="C373" s="120"/>
      <c r="D373" s="6"/>
      <c r="F373" s="6"/>
    </row>
    <row r="374" spans="1:6" s="5" customFormat="1" x14ac:dyDescent="0.25">
      <c r="A374" s="7"/>
      <c r="B374" s="120"/>
      <c r="C374" s="120"/>
      <c r="D374" s="6"/>
      <c r="F374" s="6"/>
    </row>
    <row r="375" spans="1:6" s="5" customFormat="1" x14ac:dyDescent="0.25">
      <c r="A375" s="7"/>
      <c r="B375" s="120"/>
      <c r="C375" s="120"/>
      <c r="D375" s="6"/>
      <c r="F375" s="6"/>
    </row>
    <row r="376" spans="1:6" s="5" customFormat="1" x14ac:dyDescent="0.25">
      <c r="A376" s="7"/>
      <c r="B376" s="120"/>
      <c r="C376" s="120"/>
      <c r="D376" s="6"/>
      <c r="F376" s="6"/>
    </row>
    <row r="377" spans="1:6" s="5" customFormat="1" x14ac:dyDescent="0.25">
      <c r="A377" s="7"/>
      <c r="B377" s="120"/>
      <c r="C377" s="120"/>
      <c r="D377" s="6"/>
      <c r="F377" s="6"/>
    </row>
    <row r="378" spans="1:6" s="5" customFormat="1" x14ac:dyDescent="0.25">
      <c r="A378" s="7"/>
      <c r="B378" s="120"/>
      <c r="C378" s="120"/>
      <c r="D378" s="6"/>
      <c r="F378" s="6"/>
    </row>
    <row r="379" spans="1:6" s="5" customFormat="1" x14ac:dyDescent="0.25">
      <c r="A379" s="7"/>
      <c r="B379" s="120"/>
      <c r="C379" s="120"/>
      <c r="D379" s="6"/>
      <c r="F379" s="6"/>
    </row>
    <row r="380" spans="1:6" s="5" customFormat="1" x14ac:dyDescent="0.25">
      <c r="A380" s="7"/>
      <c r="B380" s="120"/>
      <c r="C380" s="120"/>
      <c r="D380" s="6"/>
      <c r="F380" s="6"/>
    </row>
    <row r="381" spans="1:6" s="5" customFormat="1" x14ac:dyDescent="0.25">
      <c r="A381" s="7"/>
      <c r="B381" s="120"/>
      <c r="C381" s="120"/>
      <c r="D381" s="6"/>
      <c r="F381" s="6"/>
    </row>
    <row r="382" spans="1:6" s="5" customFormat="1" x14ac:dyDescent="0.25">
      <c r="A382" s="7"/>
      <c r="B382" s="120"/>
      <c r="C382" s="120"/>
      <c r="D382" s="6"/>
      <c r="F382" s="6"/>
    </row>
    <row r="383" spans="1:6" s="5" customFormat="1" x14ac:dyDescent="0.25">
      <c r="A383" s="7"/>
      <c r="B383" s="120"/>
      <c r="C383" s="120"/>
      <c r="D383" s="6"/>
      <c r="F383" s="6"/>
    </row>
    <row r="384" spans="1:6" s="5" customFormat="1" x14ac:dyDescent="0.25">
      <c r="A384" s="7"/>
      <c r="B384" s="120"/>
      <c r="C384" s="120"/>
      <c r="D384" s="6"/>
      <c r="F384" s="6"/>
    </row>
    <row r="385" spans="1:6" s="5" customFormat="1" x14ac:dyDescent="0.25">
      <c r="A385" s="7"/>
      <c r="B385" s="120"/>
      <c r="C385" s="120"/>
      <c r="D385" s="6"/>
      <c r="F385" s="6"/>
    </row>
    <row r="386" spans="1:6" s="5" customFormat="1" x14ac:dyDescent="0.25">
      <c r="A386" s="7"/>
      <c r="B386" s="120"/>
      <c r="C386" s="120"/>
      <c r="D386" s="6"/>
      <c r="F386" s="6"/>
    </row>
    <row r="387" spans="1:6" s="5" customFormat="1" x14ac:dyDescent="0.25">
      <c r="A387" s="7"/>
      <c r="B387" s="120"/>
      <c r="C387" s="120"/>
      <c r="D387" s="6"/>
      <c r="F387" s="6"/>
    </row>
    <row r="388" spans="1:6" s="5" customFormat="1" x14ac:dyDescent="0.25">
      <c r="A388" s="7"/>
      <c r="B388" s="120"/>
      <c r="C388" s="120"/>
      <c r="D388" s="6"/>
      <c r="F388" s="6"/>
    </row>
    <row r="389" spans="1:6" s="5" customFormat="1" x14ac:dyDescent="0.25">
      <c r="A389" s="7"/>
      <c r="B389" s="120"/>
      <c r="C389" s="120"/>
      <c r="D389" s="6"/>
      <c r="F389" s="6"/>
    </row>
    <row r="390" spans="1:6" s="5" customFormat="1" x14ac:dyDescent="0.25">
      <c r="A390" s="7"/>
      <c r="B390" s="120"/>
      <c r="C390" s="120"/>
      <c r="D390" s="6"/>
      <c r="F390" s="6"/>
    </row>
    <row r="391" spans="1:6" s="5" customFormat="1" x14ac:dyDescent="0.25">
      <c r="A391" s="7"/>
      <c r="B391" s="120"/>
      <c r="C391" s="120"/>
      <c r="D391" s="6"/>
      <c r="F391" s="6"/>
    </row>
    <row r="392" spans="1:6" s="5" customFormat="1" x14ac:dyDescent="0.25">
      <c r="A392" s="7"/>
      <c r="B392" s="120"/>
      <c r="C392" s="120"/>
      <c r="D392" s="6"/>
      <c r="F392" s="6"/>
    </row>
    <row r="393" spans="1:6" s="5" customFormat="1" x14ac:dyDescent="0.25">
      <c r="A393" s="7"/>
      <c r="B393" s="120"/>
      <c r="C393" s="120"/>
      <c r="D393" s="6"/>
      <c r="F393" s="6"/>
    </row>
    <row r="394" spans="1:6" s="5" customFormat="1" x14ac:dyDescent="0.25">
      <c r="A394" s="7"/>
      <c r="B394" s="120"/>
      <c r="C394" s="120"/>
      <c r="D394" s="6"/>
      <c r="F394" s="6"/>
    </row>
    <row r="395" spans="1:6" s="5" customFormat="1" x14ac:dyDescent="0.25">
      <c r="A395" s="7"/>
      <c r="B395" s="120"/>
      <c r="C395" s="120"/>
      <c r="D395" s="6"/>
      <c r="F395" s="6"/>
    </row>
    <row r="396" spans="1:6" s="5" customFormat="1" x14ac:dyDescent="0.25">
      <c r="A396" s="7"/>
      <c r="B396" s="120"/>
      <c r="C396" s="120"/>
      <c r="D396" s="6"/>
      <c r="F396" s="6"/>
    </row>
    <row r="397" spans="1:6" s="5" customFormat="1" x14ac:dyDescent="0.25">
      <c r="A397" s="7"/>
      <c r="B397" s="120"/>
      <c r="C397" s="120"/>
      <c r="D397" s="6"/>
      <c r="F397" s="6"/>
    </row>
    <row r="398" spans="1:6" s="5" customFormat="1" x14ac:dyDescent="0.25">
      <c r="A398" s="7"/>
      <c r="B398" s="120"/>
      <c r="C398" s="120"/>
      <c r="D398" s="6"/>
      <c r="F398" s="6"/>
    </row>
    <row r="399" spans="1:6" s="5" customFormat="1" x14ac:dyDescent="0.25">
      <c r="A399" s="7"/>
      <c r="B399" s="120"/>
      <c r="C399" s="120"/>
      <c r="D399" s="6"/>
      <c r="F399" s="6"/>
    </row>
    <row r="400" spans="1:6" s="5" customFormat="1" x14ac:dyDescent="0.25">
      <c r="A400" s="7"/>
      <c r="B400" s="120"/>
      <c r="C400" s="120"/>
      <c r="D400" s="6"/>
      <c r="F400" s="6"/>
    </row>
    <row r="401" spans="1:6" s="5" customFormat="1" x14ac:dyDescent="0.25">
      <c r="A401" s="7"/>
      <c r="B401" s="120"/>
      <c r="C401" s="120"/>
      <c r="D401" s="6"/>
      <c r="F401" s="6"/>
    </row>
    <row r="402" spans="1:6" s="5" customFormat="1" x14ac:dyDescent="0.25">
      <c r="A402" s="7"/>
      <c r="B402" s="120"/>
      <c r="C402" s="120"/>
      <c r="D402" s="6"/>
      <c r="F402" s="6"/>
    </row>
    <row r="403" spans="1:6" s="5" customFormat="1" x14ac:dyDescent="0.25">
      <c r="A403" s="7"/>
      <c r="B403" s="120"/>
      <c r="C403" s="120"/>
      <c r="D403" s="6"/>
      <c r="F403" s="6"/>
    </row>
    <row r="404" spans="1:6" s="5" customFormat="1" x14ac:dyDescent="0.25">
      <c r="A404" s="7"/>
      <c r="B404" s="120"/>
      <c r="C404" s="120"/>
      <c r="D404" s="6"/>
      <c r="F404" s="6"/>
    </row>
    <row r="405" spans="1:6" s="5" customFormat="1" x14ac:dyDescent="0.25">
      <c r="A405" s="7"/>
      <c r="B405" s="120"/>
      <c r="C405" s="120"/>
      <c r="D405" s="6"/>
      <c r="F405" s="6"/>
    </row>
    <row r="406" spans="1:6" s="5" customFormat="1" x14ac:dyDescent="0.25">
      <c r="A406" s="7"/>
      <c r="B406" s="120"/>
      <c r="C406" s="120"/>
      <c r="D406" s="6"/>
      <c r="F406" s="6"/>
    </row>
    <row r="407" spans="1:6" s="5" customFormat="1" x14ac:dyDescent="0.25">
      <c r="A407" s="7"/>
      <c r="B407" s="120"/>
      <c r="C407" s="120"/>
      <c r="D407" s="6"/>
      <c r="F407" s="6"/>
    </row>
    <row r="408" spans="1:6" s="5" customFormat="1" x14ac:dyDescent="0.25">
      <c r="A408" s="7"/>
      <c r="B408" s="120"/>
      <c r="C408" s="120"/>
      <c r="D408" s="6"/>
      <c r="F408" s="6"/>
    </row>
    <row r="409" spans="1:6" s="5" customFormat="1" x14ac:dyDescent="0.25">
      <c r="A409" s="7"/>
      <c r="B409" s="120"/>
      <c r="C409" s="120"/>
      <c r="D409" s="6"/>
      <c r="F409" s="6"/>
    </row>
    <row r="410" spans="1:6" s="5" customFormat="1" x14ac:dyDescent="0.25">
      <c r="A410" s="7"/>
      <c r="B410" s="120"/>
      <c r="C410" s="120"/>
      <c r="D410" s="6"/>
      <c r="F410" s="6"/>
    </row>
    <row r="411" spans="1:6" s="5" customFormat="1" x14ac:dyDescent="0.25">
      <c r="A411" s="7"/>
      <c r="B411" s="120"/>
      <c r="C411" s="120"/>
      <c r="D411" s="6"/>
      <c r="F411" s="6"/>
    </row>
    <row r="412" spans="1:6" s="5" customFormat="1" x14ac:dyDescent="0.25">
      <c r="A412" s="7"/>
      <c r="B412" s="120"/>
      <c r="C412" s="120"/>
      <c r="D412" s="6"/>
      <c r="F412" s="6"/>
    </row>
    <row r="413" spans="1:6" s="5" customFormat="1" x14ac:dyDescent="0.25">
      <c r="A413" s="7"/>
      <c r="B413" s="120"/>
      <c r="C413" s="120"/>
      <c r="D413" s="6"/>
      <c r="F413" s="6"/>
    </row>
    <row r="414" spans="1:6" s="5" customFormat="1" x14ac:dyDescent="0.25">
      <c r="A414" s="7"/>
      <c r="B414" s="120"/>
      <c r="C414" s="120"/>
      <c r="D414" s="6"/>
      <c r="F414" s="6"/>
    </row>
    <row r="415" spans="1:6" s="5" customFormat="1" x14ac:dyDescent="0.25">
      <c r="A415" s="7"/>
      <c r="B415" s="120"/>
      <c r="C415" s="120"/>
      <c r="D415" s="6"/>
      <c r="F415" s="6"/>
    </row>
    <row r="416" spans="1:6" s="5" customFormat="1" x14ac:dyDescent="0.25">
      <c r="A416" s="7"/>
      <c r="B416" s="120"/>
      <c r="C416" s="120"/>
      <c r="D416" s="6"/>
      <c r="F416" s="6"/>
    </row>
    <row r="417" spans="1:6" s="5" customFormat="1" x14ac:dyDescent="0.25">
      <c r="A417" s="7"/>
      <c r="B417" s="120"/>
      <c r="C417" s="120"/>
      <c r="D417" s="6"/>
      <c r="F417" s="6"/>
    </row>
    <row r="418" spans="1:6" s="5" customFormat="1" x14ac:dyDescent="0.25">
      <c r="A418" s="7"/>
      <c r="B418" s="120"/>
      <c r="C418" s="120"/>
      <c r="D418" s="6"/>
      <c r="F418" s="6"/>
    </row>
    <row r="419" spans="1:6" s="5" customFormat="1" x14ac:dyDescent="0.25">
      <c r="A419" s="7"/>
      <c r="B419" s="120"/>
      <c r="C419" s="120"/>
      <c r="D419" s="6"/>
      <c r="F419" s="6"/>
    </row>
    <row r="420" spans="1:6" s="5" customFormat="1" x14ac:dyDescent="0.25">
      <c r="A420" s="7"/>
      <c r="B420" s="120"/>
      <c r="C420" s="120"/>
      <c r="D420" s="6"/>
      <c r="F420" s="6"/>
    </row>
    <row r="421" spans="1:6" s="5" customFormat="1" x14ac:dyDescent="0.25">
      <c r="A421" s="7"/>
      <c r="B421" s="120"/>
      <c r="C421" s="120"/>
      <c r="D421" s="6"/>
      <c r="F421" s="6"/>
    </row>
    <row r="422" spans="1:6" s="5" customFormat="1" x14ac:dyDescent="0.25">
      <c r="A422" s="7"/>
      <c r="B422" s="120"/>
      <c r="C422" s="120"/>
      <c r="D422" s="6"/>
      <c r="F422" s="6"/>
    </row>
    <row r="423" spans="1:6" s="5" customFormat="1" x14ac:dyDescent="0.25">
      <c r="A423" s="7"/>
      <c r="B423" s="120"/>
      <c r="C423" s="120"/>
      <c r="D423" s="6"/>
      <c r="F423" s="6"/>
    </row>
    <row r="424" spans="1:6" s="5" customFormat="1" x14ac:dyDescent="0.25">
      <c r="A424" s="7"/>
      <c r="B424" s="120"/>
      <c r="C424" s="120"/>
      <c r="D424" s="6"/>
      <c r="F424" s="6"/>
    </row>
    <row r="425" spans="1:6" s="5" customFormat="1" x14ac:dyDescent="0.25">
      <c r="A425" s="7"/>
      <c r="B425" s="120"/>
      <c r="C425" s="120"/>
      <c r="D425" s="6"/>
      <c r="F425" s="6"/>
    </row>
    <row r="426" spans="1:6" s="5" customFormat="1" x14ac:dyDescent="0.25">
      <c r="A426" s="7"/>
      <c r="B426" s="120"/>
      <c r="C426" s="120"/>
      <c r="D426" s="6"/>
      <c r="F426" s="6"/>
    </row>
    <row r="427" spans="1:6" s="5" customFormat="1" x14ac:dyDescent="0.25">
      <c r="A427" s="7"/>
      <c r="B427" s="120"/>
      <c r="C427" s="120"/>
      <c r="D427" s="6"/>
      <c r="F427" s="6"/>
    </row>
    <row r="428" spans="1:6" s="5" customFormat="1" x14ac:dyDescent="0.25">
      <c r="A428" s="7"/>
      <c r="B428" s="120"/>
      <c r="C428" s="120"/>
      <c r="D428" s="6"/>
      <c r="F428" s="6"/>
    </row>
    <row r="429" spans="1:6" s="5" customFormat="1" x14ac:dyDescent="0.25">
      <c r="A429" s="7"/>
      <c r="B429" s="120"/>
      <c r="C429" s="120"/>
      <c r="D429" s="6"/>
      <c r="F429" s="6"/>
    </row>
    <row r="430" spans="1:6" s="5" customFormat="1" x14ac:dyDescent="0.25">
      <c r="A430" s="7"/>
      <c r="B430" s="120"/>
      <c r="C430" s="120"/>
      <c r="D430" s="6"/>
      <c r="F430" s="6"/>
    </row>
    <row r="431" spans="1:6" s="5" customFormat="1" x14ac:dyDescent="0.25">
      <c r="A431" s="7"/>
      <c r="B431" s="120"/>
      <c r="C431" s="120"/>
      <c r="D431" s="6"/>
      <c r="F431" s="6"/>
    </row>
    <row r="432" spans="1:6" s="5" customFormat="1" x14ac:dyDescent="0.25">
      <c r="A432" s="7"/>
      <c r="B432" s="120"/>
      <c r="C432" s="120"/>
      <c r="D432" s="6"/>
      <c r="F432" s="6"/>
    </row>
    <row r="433" spans="1:6" s="5" customFormat="1" x14ac:dyDescent="0.25">
      <c r="A433" s="7"/>
      <c r="B433" s="120"/>
      <c r="C433" s="120"/>
      <c r="D433" s="6"/>
      <c r="F433" s="6"/>
    </row>
    <row r="434" spans="1:6" s="5" customFormat="1" x14ac:dyDescent="0.25">
      <c r="A434" s="7"/>
      <c r="B434" s="120"/>
      <c r="C434" s="120"/>
      <c r="D434" s="6"/>
      <c r="F434" s="6"/>
    </row>
    <row r="435" spans="1:6" s="5" customFormat="1" x14ac:dyDescent="0.25">
      <c r="A435" s="7"/>
      <c r="B435" s="120"/>
      <c r="C435" s="120"/>
      <c r="D435" s="6"/>
      <c r="F435" s="6"/>
    </row>
    <row r="436" spans="1:6" s="5" customFormat="1" x14ac:dyDescent="0.25">
      <c r="A436" s="7"/>
      <c r="B436" s="120"/>
      <c r="C436" s="120"/>
      <c r="D436" s="6"/>
      <c r="F436" s="6"/>
    </row>
    <row r="437" spans="1:6" s="5" customFormat="1" x14ac:dyDescent="0.25">
      <c r="A437" s="7"/>
      <c r="B437" s="120"/>
      <c r="C437" s="120"/>
      <c r="D437" s="6"/>
      <c r="F437" s="6"/>
    </row>
    <row r="438" spans="1:6" s="5" customFormat="1" x14ac:dyDescent="0.25">
      <c r="A438" s="7"/>
      <c r="B438" s="120"/>
      <c r="C438" s="120"/>
      <c r="D438" s="6"/>
      <c r="F438" s="6"/>
    </row>
    <row r="439" spans="1:6" s="5" customFormat="1" x14ac:dyDescent="0.25">
      <c r="A439" s="7"/>
      <c r="B439" s="120"/>
      <c r="C439" s="120"/>
      <c r="D439" s="6"/>
      <c r="F439" s="6"/>
    </row>
    <row r="440" spans="1:6" s="5" customFormat="1" x14ac:dyDescent="0.25">
      <c r="A440" s="7"/>
      <c r="B440" s="120"/>
      <c r="C440" s="120"/>
      <c r="D440" s="6"/>
      <c r="F440" s="6"/>
    </row>
    <row r="441" spans="1:6" s="5" customFormat="1" x14ac:dyDescent="0.25">
      <c r="A441" s="7"/>
      <c r="B441" s="120"/>
      <c r="C441" s="120"/>
      <c r="D441" s="6"/>
      <c r="F441" s="6"/>
    </row>
    <row r="442" spans="1:6" s="5" customFormat="1" x14ac:dyDescent="0.25">
      <c r="A442" s="7"/>
      <c r="B442" s="120"/>
      <c r="C442" s="120"/>
      <c r="D442" s="6"/>
      <c r="F442" s="6"/>
    </row>
    <row r="443" spans="1:6" s="5" customFormat="1" x14ac:dyDescent="0.25">
      <c r="A443" s="7"/>
      <c r="B443" s="120"/>
      <c r="C443" s="120"/>
      <c r="D443" s="6"/>
      <c r="F443" s="6"/>
    </row>
    <row r="444" spans="1:6" s="5" customFormat="1" x14ac:dyDescent="0.25">
      <c r="A444" s="7"/>
      <c r="B444" s="120"/>
      <c r="C444" s="120"/>
      <c r="D444" s="6"/>
      <c r="F444" s="6"/>
    </row>
    <row r="445" spans="1:6" s="5" customFormat="1" x14ac:dyDescent="0.25">
      <c r="A445" s="7"/>
      <c r="B445" s="120"/>
      <c r="C445" s="120"/>
      <c r="D445" s="6"/>
      <c r="F445" s="6"/>
    </row>
    <row r="446" spans="1:6" s="5" customFormat="1" x14ac:dyDescent="0.25">
      <c r="A446" s="7"/>
      <c r="B446" s="120"/>
      <c r="C446" s="120"/>
      <c r="D446" s="6"/>
      <c r="F446" s="6"/>
    </row>
    <row r="447" spans="1:6" s="5" customFormat="1" x14ac:dyDescent="0.25">
      <c r="A447" s="7"/>
      <c r="B447" s="120"/>
      <c r="C447" s="120"/>
      <c r="D447" s="6"/>
      <c r="F447" s="6"/>
    </row>
    <row r="448" spans="1:6" s="5" customFormat="1" x14ac:dyDescent="0.25">
      <c r="A448" s="7"/>
      <c r="B448" s="120"/>
      <c r="C448" s="120"/>
      <c r="D448" s="6"/>
      <c r="F448" s="6"/>
    </row>
    <row r="449" spans="1:6" s="5" customFormat="1" x14ac:dyDescent="0.25">
      <c r="A449" s="7"/>
      <c r="B449" s="120"/>
      <c r="C449" s="120"/>
      <c r="D449" s="6"/>
      <c r="F449" s="6"/>
    </row>
    <row r="450" spans="1:6" s="5" customFormat="1" x14ac:dyDescent="0.25">
      <c r="A450" s="7"/>
      <c r="B450" s="120"/>
      <c r="C450" s="120"/>
      <c r="D450" s="6"/>
      <c r="F450" s="6"/>
    </row>
    <row r="451" spans="1:6" s="5" customFormat="1" x14ac:dyDescent="0.25">
      <c r="A451" s="7"/>
      <c r="B451" s="120"/>
      <c r="C451" s="120"/>
      <c r="D451" s="6"/>
      <c r="F451" s="6"/>
    </row>
    <row r="452" spans="1:6" s="5" customFormat="1" x14ac:dyDescent="0.25">
      <c r="A452" s="7"/>
      <c r="B452" s="120"/>
      <c r="C452" s="120"/>
      <c r="D452" s="6"/>
      <c r="F452" s="6"/>
    </row>
    <row r="453" spans="1:6" s="5" customFormat="1" x14ac:dyDescent="0.25">
      <c r="A453" s="7"/>
      <c r="B453" s="120"/>
      <c r="C453" s="120"/>
      <c r="D453" s="6"/>
      <c r="F453" s="6"/>
    </row>
    <row r="454" spans="1:6" s="5" customFormat="1" x14ac:dyDescent="0.25">
      <c r="A454" s="7"/>
      <c r="B454" s="120"/>
      <c r="C454" s="120"/>
      <c r="D454" s="6"/>
      <c r="F454" s="6"/>
    </row>
    <row r="455" spans="1:6" s="5" customFormat="1" x14ac:dyDescent="0.25">
      <c r="A455" s="7"/>
      <c r="B455" s="120"/>
      <c r="C455" s="120"/>
      <c r="D455" s="6"/>
      <c r="F455" s="6"/>
    </row>
    <row r="456" spans="1:6" s="5" customFormat="1" x14ac:dyDescent="0.25">
      <c r="A456" s="7"/>
      <c r="B456" s="120"/>
      <c r="C456" s="120"/>
      <c r="D456" s="6"/>
      <c r="F456" s="6"/>
    </row>
    <row r="457" spans="1:6" s="5" customFormat="1" x14ac:dyDescent="0.25">
      <c r="A457" s="7"/>
      <c r="B457" s="120"/>
      <c r="C457" s="120"/>
      <c r="D457" s="6"/>
      <c r="F457" s="6"/>
    </row>
    <row r="458" spans="1:6" s="5" customFormat="1" x14ac:dyDescent="0.25">
      <c r="A458" s="7"/>
      <c r="B458" s="120"/>
      <c r="C458" s="120"/>
      <c r="D458" s="6"/>
      <c r="F458" s="6"/>
    </row>
    <row r="459" spans="1:6" s="5" customFormat="1" x14ac:dyDescent="0.25">
      <c r="A459" s="7"/>
      <c r="B459" s="120"/>
      <c r="C459" s="120"/>
      <c r="D459" s="6"/>
      <c r="F459" s="6"/>
    </row>
    <row r="460" spans="1:6" s="5" customFormat="1" x14ac:dyDescent="0.25">
      <c r="A460" s="7"/>
      <c r="B460" s="120"/>
      <c r="C460" s="120"/>
      <c r="D460" s="6"/>
      <c r="F460" s="6"/>
    </row>
    <row r="461" spans="1:6" s="5" customFormat="1" x14ac:dyDescent="0.25">
      <c r="A461" s="7"/>
      <c r="B461" s="120"/>
      <c r="C461" s="120"/>
      <c r="D461" s="6"/>
      <c r="F461" s="6"/>
    </row>
    <row r="462" spans="1:6" s="5" customFormat="1" x14ac:dyDescent="0.25">
      <c r="A462" s="7"/>
      <c r="B462" s="120"/>
      <c r="C462" s="120"/>
      <c r="D462" s="6"/>
      <c r="F462" s="6"/>
    </row>
    <row r="463" spans="1:6" s="5" customFormat="1" x14ac:dyDescent="0.25">
      <c r="A463" s="7"/>
      <c r="B463" s="120"/>
      <c r="C463" s="120"/>
      <c r="D463" s="6"/>
      <c r="F463" s="6"/>
    </row>
    <row r="464" spans="1:6" s="5" customFormat="1" x14ac:dyDescent="0.25">
      <c r="A464" s="7"/>
      <c r="B464" s="120"/>
      <c r="C464" s="120"/>
      <c r="D464" s="6"/>
      <c r="F464" s="6"/>
    </row>
    <row r="465" spans="1:6" s="5" customFormat="1" x14ac:dyDescent="0.25">
      <c r="A465" s="7"/>
      <c r="B465" s="120"/>
      <c r="C465" s="120"/>
      <c r="D465" s="6"/>
      <c r="F465" s="6"/>
    </row>
    <row r="466" spans="1:6" s="5" customFormat="1" x14ac:dyDescent="0.25">
      <c r="A466" s="7"/>
      <c r="B466" s="120"/>
      <c r="C466" s="120"/>
      <c r="D466" s="6"/>
      <c r="F466" s="6"/>
    </row>
    <row r="467" spans="1:6" s="5" customFormat="1" x14ac:dyDescent="0.25">
      <c r="A467" s="7"/>
      <c r="B467" s="120"/>
      <c r="C467" s="120"/>
      <c r="D467" s="6"/>
      <c r="F467" s="6"/>
    </row>
    <row r="468" spans="1:6" s="5" customFormat="1" x14ac:dyDescent="0.25">
      <c r="A468" s="7"/>
      <c r="B468" s="120"/>
      <c r="C468" s="120"/>
      <c r="D468" s="6"/>
      <c r="F468" s="6"/>
    </row>
    <row r="469" spans="1:6" s="5" customFormat="1" x14ac:dyDescent="0.25">
      <c r="A469" s="7"/>
      <c r="B469" s="120"/>
      <c r="C469" s="120"/>
      <c r="D469" s="6"/>
      <c r="F469" s="6"/>
    </row>
    <row r="470" spans="1:6" s="5" customFormat="1" x14ac:dyDescent="0.25">
      <c r="A470" s="7"/>
      <c r="B470" s="120"/>
      <c r="C470" s="120"/>
      <c r="D470" s="6"/>
      <c r="F470" s="6"/>
    </row>
    <row r="471" spans="1:6" s="5" customFormat="1" x14ac:dyDescent="0.25">
      <c r="A471" s="7"/>
      <c r="B471" s="120"/>
      <c r="C471" s="120"/>
      <c r="D471" s="6"/>
      <c r="F471" s="6"/>
    </row>
    <row r="472" spans="1:6" s="5" customFormat="1" x14ac:dyDescent="0.25">
      <c r="A472" s="7"/>
      <c r="B472" s="120"/>
      <c r="C472" s="120"/>
      <c r="D472" s="6"/>
      <c r="F472" s="6"/>
    </row>
    <row r="473" spans="1:6" s="5" customFormat="1" x14ac:dyDescent="0.25">
      <c r="A473" s="7"/>
      <c r="B473" s="120"/>
      <c r="C473" s="120"/>
      <c r="D473" s="6"/>
      <c r="F473" s="6"/>
    </row>
    <row r="474" spans="1:6" s="5" customFormat="1" x14ac:dyDescent="0.25">
      <c r="A474" s="7"/>
      <c r="B474" s="120"/>
      <c r="C474" s="120"/>
      <c r="D474" s="6"/>
      <c r="F474" s="6"/>
    </row>
    <row r="475" spans="1:6" s="5" customFormat="1" x14ac:dyDescent="0.25">
      <c r="A475" s="7"/>
      <c r="B475" s="120"/>
      <c r="C475" s="120"/>
      <c r="D475" s="6"/>
      <c r="F475" s="6"/>
    </row>
    <row r="476" spans="1:6" s="5" customFormat="1" x14ac:dyDescent="0.25">
      <c r="A476" s="7"/>
      <c r="B476" s="120"/>
      <c r="C476" s="120"/>
      <c r="D476" s="6"/>
      <c r="F476" s="6"/>
    </row>
    <row r="477" spans="1:6" s="5" customFormat="1" x14ac:dyDescent="0.25">
      <c r="A477" s="7"/>
      <c r="B477" s="120"/>
      <c r="C477" s="120"/>
      <c r="D477" s="6"/>
      <c r="F477" s="6"/>
    </row>
    <row r="478" spans="1:6" s="5" customFormat="1" x14ac:dyDescent="0.25">
      <c r="A478" s="7"/>
      <c r="B478" s="120"/>
      <c r="C478" s="120"/>
      <c r="D478" s="6"/>
      <c r="F478" s="6"/>
    </row>
    <row r="479" spans="1:6" s="5" customFormat="1" x14ac:dyDescent="0.25">
      <c r="A479" s="7"/>
      <c r="B479" s="120"/>
      <c r="C479" s="120"/>
      <c r="D479" s="6"/>
      <c r="F479" s="6"/>
    </row>
    <row r="480" spans="1:6" s="5" customFormat="1" x14ac:dyDescent="0.25">
      <c r="A480" s="7"/>
      <c r="B480" s="120"/>
      <c r="C480" s="120"/>
      <c r="D480" s="6"/>
      <c r="F480" s="6"/>
    </row>
    <row r="481" spans="1:6" s="5" customFormat="1" x14ac:dyDescent="0.25">
      <c r="A481" s="7"/>
      <c r="B481" s="120"/>
      <c r="C481" s="120"/>
      <c r="D481" s="6"/>
      <c r="F481" s="6"/>
    </row>
    <row r="482" spans="1:6" s="5" customFormat="1" x14ac:dyDescent="0.25">
      <c r="A482" s="7"/>
      <c r="B482" s="120"/>
      <c r="C482" s="120"/>
      <c r="D482" s="6"/>
      <c r="F482" s="6"/>
    </row>
    <row r="483" spans="1:6" s="5" customFormat="1" x14ac:dyDescent="0.25">
      <c r="A483" s="7"/>
      <c r="B483" s="120"/>
      <c r="C483" s="120"/>
      <c r="D483" s="6"/>
      <c r="F483" s="6"/>
    </row>
    <row r="484" spans="1:6" s="5" customFormat="1" x14ac:dyDescent="0.25">
      <c r="A484" s="7"/>
      <c r="B484" s="120"/>
      <c r="C484" s="120"/>
      <c r="D484" s="6"/>
      <c r="F484" s="6"/>
    </row>
    <row r="485" spans="1:6" s="5" customFormat="1" x14ac:dyDescent="0.25">
      <c r="A485" s="7"/>
      <c r="B485" s="120"/>
      <c r="C485" s="120"/>
      <c r="D485" s="6"/>
      <c r="F485" s="6"/>
    </row>
    <row r="486" spans="1:6" s="5" customFormat="1" x14ac:dyDescent="0.25">
      <c r="A486" s="7"/>
      <c r="B486" s="120"/>
      <c r="C486" s="120"/>
      <c r="D486" s="6"/>
      <c r="F486" s="6"/>
    </row>
    <row r="487" spans="1:6" s="5" customFormat="1" x14ac:dyDescent="0.25">
      <c r="A487" s="7"/>
      <c r="B487" s="120"/>
      <c r="C487" s="120"/>
      <c r="D487" s="6"/>
      <c r="F487" s="6"/>
    </row>
    <row r="488" spans="1:6" s="5" customFormat="1" x14ac:dyDescent="0.25">
      <c r="A488" s="7"/>
      <c r="B488" s="120"/>
      <c r="C488" s="120"/>
      <c r="D488" s="6"/>
      <c r="F488" s="6"/>
    </row>
    <row r="489" spans="1:6" s="5" customFormat="1" x14ac:dyDescent="0.25">
      <c r="A489" s="7"/>
      <c r="B489" s="120"/>
      <c r="C489" s="120"/>
      <c r="D489" s="6"/>
      <c r="F489" s="6"/>
    </row>
    <row r="490" spans="1:6" s="5" customFormat="1" x14ac:dyDescent="0.25">
      <c r="A490" s="7"/>
      <c r="B490" s="120"/>
      <c r="C490" s="120"/>
      <c r="D490" s="6"/>
      <c r="F490" s="6"/>
    </row>
    <row r="491" spans="1:6" s="5" customFormat="1" x14ac:dyDescent="0.25">
      <c r="A491" s="7"/>
      <c r="B491" s="120"/>
      <c r="C491" s="120"/>
      <c r="D491" s="6"/>
      <c r="F491" s="6"/>
    </row>
    <row r="492" spans="1:6" s="5" customFormat="1" x14ac:dyDescent="0.25">
      <c r="A492" s="7"/>
      <c r="B492" s="120"/>
      <c r="C492" s="120"/>
      <c r="D492" s="6"/>
      <c r="F492" s="6"/>
    </row>
    <row r="493" spans="1:6" s="5" customFormat="1" x14ac:dyDescent="0.25">
      <c r="A493" s="7"/>
      <c r="B493" s="120"/>
      <c r="C493" s="120"/>
      <c r="D493" s="6"/>
      <c r="F493" s="6"/>
    </row>
    <row r="494" spans="1:6" s="5" customFormat="1" x14ac:dyDescent="0.25">
      <c r="A494" s="7"/>
      <c r="B494" s="120"/>
      <c r="C494" s="120"/>
      <c r="D494" s="6"/>
      <c r="F494" s="6"/>
    </row>
    <row r="495" spans="1:6" s="5" customFormat="1" x14ac:dyDescent="0.25">
      <c r="A495" s="7"/>
      <c r="B495" s="120"/>
      <c r="C495" s="120"/>
      <c r="D495" s="6"/>
      <c r="F495" s="6"/>
    </row>
    <row r="496" spans="1:6" s="5" customFormat="1" x14ac:dyDescent="0.25">
      <c r="A496" s="7"/>
      <c r="B496" s="120"/>
      <c r="C496" s="120"/>
      <c r="D496" s="6"/>
      <c r="F496" s="6"/>
    </row>
    <row r="497" spans="1:6" s="5" customFormat="1" x14ac:dyDescent="0.25">
      <c r="A497" s="7"/>
      <c r="B497" s="120"/>
      <c r="C497" s="120"/>
      <c r="D497" s="6"/>
      <c r="F497" s="6"/>
    </row>
    <row r="498" spans="1:6" s="5" customFormat="1" x14ac:dyDescent="0.25">
      <c r="A498" s="7"/>
      <c r="B498" s="120"/>
      <c r="C498" s="120"/>
      <c r="D498" s="6"/>
      <c r="F498" s="6"/>
    </row>
    <row r="499" spans="1:6" s="5" customFormat="1" x14ac:dyDescent="0.25">
      <c r="A499" s="7"/>
      <c r="B499" s="120"/>
      <c r="C499" s="120"/>
      <c r="D499" s="6"/>
      <c r="F499" s="6"/>
    </row>
    <row r="500" spans="1:6" s="5" customFormat="1" x14ac:dyDescent="0.25">
      <c r="A500" s="7"/>
      <c r="B500" s="120"/>
      <c r="C500" s="120"/>
      <c r="D500" s="6"/>
    </row>
    <row r="501" spans="1:6" s="5" customFormat="1" x14ac:dyDescent="0.25">
      <c r="A501" s="7"/>
      <c r="B501" s="120"/>
      <c r="C501" s="120"/>
      <c r="D501" s="6"/>
    </row>
    <row r="502" spans="1:6" s="5" customFormat="1" x14ac:dyDescent="0.25">
      <c r="A502" s="7"/>
      <c r="B502" s="120"/>
      <c r="C502" s="120"/>
      <c r="D502" s="6"/>
    </row>
    <row r="503" spans="1:6" s="5" customFormat="1" x14ac:dyDescent="0.25">
      <c r="A503" s="7"/>
      <c r="B503" s="120"/>
      <c r="C503" s="120"/>
      <c r="D503" s="6"/>
    </row>
    <row r="504" spans="1:6" s="5" customFormat="1" x14ac:dyDescent="0.25">
      <c r="A504" s="7"/>
      <c r="B504" s="120"/>
      <c r="C504" s="120"/>
      <c r="D504" s="6"/>
    </row>
    <row r="505" spans="1:6" s="5" customFormat="1" x14ac:dyDescent="0.25">
      <c r="A505" s="7"/>
      <c r="B505" s="120"/>
      <c r="C505" s="120"/>
      <c r="D505" s="6"/>
    </row>
    <row r="506" spans="1:6" s="5" customFormat="1" x14ac:dyDescent="0.25">
      <c r="A506" s="7"/>
      <c r="B506" s="120"/>
      <c r="C506" s="120"/>
      <c r="D506" s="6"/>
    </row>
    <row r="507" spans="1:6" s="5" customFormat="1" x14ac:dyDescent="0.25">
      <c r="A507" s="7"/>
      <c r="B507" s="120"/>
      <c r="C507" s="120"/>
      <c r="D507" s="6"/>
    </row>
    <row r="508" spans="1:6" s="5" customFormat="1" x14ac:dyDescent="0.25">
      <c r="A508" s="7"/>
      <c r="B508" s="120"/>
      <c r="C508" s="120"/>
      <c r="D508" s="6"/>
    </row>
    <row r="509" spans="1:6" s="5" customFormat="1" x14ac:dyDescent="0.25">
      <c r="A509" s="7"/>
      <c r="B509" s="120"/>
      <c r="C509" s="120"/>
      <c r="D509" s="6"/>
    </row>
    <row r="510" spans="1:6" s="5" customFormat="1" x14ac:dyDescent="0.25">
      <c r="A510" s="7"/>
      <c r="B510" s="120"/>
      <c r="C510" s="120"/>
      <c r="D510" s="6"/>
    </row>
    <row r="511" spans="1:6" s="5" customFormat="1" x14ac:dyDescent="0.25">
      <c r="A511" s="7"/>
      <c r="B511" s="120"/>
      <c r="C511" s="120"/>
      <c r="D511" s="6"/>
    </row>
    <row r="512" spans="1:6" s="5" customFormat="1" x14ac:dyDescent="0.25">
      <c r="A512" s="7"/>
      <c r="B512" s="120"/>
      <c r="C512" s="120"/>
      <c r="D512" s="6"/>
    </row>
    <row r="513" spans="1:4" s="5" customFormat="1" x14ac:dyDescent="0.25">
      <c r="A513" s="7"/>
      <c r="B513" s="120"/>
      <c r="C513" s="120"/>
      <c r="D513" s="6"/>
    </row>
    <row r="514" spans="1:4" s="5" customFormat="1" x14ac:dyDescent="0.25">
      <c r="A514" s="7"/>
      <c r="B514" s="120"/>
      <c r="C514" s="120"/>
      <c r="D514" s="6"/>
    </row>
    <row r="515" spans="1:4" s="5" customFormat="1" x14ac:dyDescent="0.25">
      <c r="A515" s="7"/>
      <c r="B515" s="120"/>
      <c r="C515" s="120"/>
      <c r="D515" s="6"/>
    </row>
    <row r="516" spans="1:4" s="5" customFormat="1" x14ac:dyDescent="0.25">
      <c r="A516" s="7"/>
      <c r="B516" s="120"/>
      <c r="C516" s="120"/>
      <c r="D516" s="6"/>
    </row>
    <row r="517" spans="1:4" s="5" customFormat="1" x14ac:dyDescent="0.25">
      <c r="A517" s="7"/>
      <c r="B517" s="120"/>
      <c r="C517" s="120"/>
      <c r="D517" s="6"/>
    </row>
    <row r="518" spans="1:4" s="5" customFormat="1" x14ac:dyDescent="0.25">
      <c r="A518" s="7"/>
      <c r="B518" s="120"/>
      <c r="C518" s="120"/>
      <c r="D518" s="6"/>
    </row>
    <row r="519" spans="1:4" s="5" customFormat="1" x14ac:dyDescent="0.25">
      <c r="A519" s="7"/>
      <c r="B519" s="120"/>
      <c r="C519" s="120"/>
      <c r="D519" s="6"/>
    </row>
    <row r="520" spans="1:4" s="5" customFormat="1" x14ac:dyDescent="0.25">
      <c r="A520" s="7"/>
      <c r="B520" s="120"/>
      <c r="C520" s="120"/>
      <c r="D520" s="6"/>
    </row>
    <row r="521" spans="1:4" s="5" customFormat="1" x14ac:dyDescent="0.25">
      <c r="A521" s="7"/>
      <c r="B521" s="120"/>
      <c r="C521" s="120"/>
      <c r="D521" s="6"/>
    </row>
    <row r="522" spans="1:4" s="5" customFormat="1" x14ac:dyDescent="0.25">
      <c r="A522" s="7"/>
      <c r="B522" s="120"/>
      <c r="C522" s="120"/>
      <c r="D522" s="6"/>
    </row>
    <row r="523" spans="1:4" s="5" customFormat="1" x14ac:dyDescent="0.25">
      <c r="A523" s="7"/>
      <c r="B523" s="120"/>
      <c r="C523" s="120"/>
      <c r="D523" s="6"/>
    </row>
    <row r="524" spans="1:4" s="5" customFormat="1" x14ac:dyDescent="0.25">
      <c r="A524" s="7"/>
      <c r="B524" s="120"/>
      <c r="C524" s="120"/>
      <c r="D524" s="6"/>
    </row>
    <row r="525" spans="1:4" s="5" customFormat="1" x14ac:dyDescent="0.25">
      <c r="A525" s="7"/>
      <c r="B525" s="120"/>
      <c r="C525" s="120"/>
      <c r="D525" s="6"/>
    </row>
    <row r="526" spans="1:4" s="5" customFormat="1" x14ac:dyDescent="0.25">
      <c r="A526" s="7"/>
      <c r="B526" s="120"/>
      <c r="C526" s="120"/>
      <c r="D526" s="6"/>
    </row>
    <row r="527" spans="1:4" s="5" customFormat="1" x14ac:dyDescent="0.25">
      <c r="A527" s="7"/>
      <c r="B527" s="120"/>
      <c r="C527" s="120"/>
      <c r="D527" s="6"/>
    </row>
    <row r="528" spans="1:4" s="5" customFormat="1" x14ac:dyDescent="0.25">
      <c r="A528" s="7"/>
      <c r="B528" s="120"/>
      <c r="C528" s="120"/>
      <c r="D528" s="6"/>
    </row>
    <row r="529" spans="1:4" s="5" customFormat="1" x14ac:dyDescent="0.25">
      <c r="A529" s="7"/>
      <c r="B529" s="120"/>
      <c r="C529" s="120"/>
      <c r="D529" s="6"/>
    </row>
    <row r="530" spans="1:4" s="5" customFormat="1" x14ac:dyDescent="0.25">
      <c r="A530" s="7"/>
      <c r="B530" s="120"/>
      <c r="C530" s="120"/>
      <c r="D530" s="6"/>
    </row>
    <row r="531" spans="1:4" s="5" customFormat="1" x14ac:dyDescent="0.25">
      <c r="A531" s="7"/>
      <c r="B531" s="120"/>
      <c r="C531" s="120"/>
      <c r="D531" s="6"/>
    </row>
    <row r="532" spans="1:4" s="5" customFormat="1" x14ac:dyDescent="0.25">
      <c r="A532" s="7"/>
      <c r="B532" s="120"/>
      <c r="C532" s="120"/>
      <c r="D532" s="6"/>
    </row>
    <row r="533" spans="1:4" s="5" customFormat="1" x14ac:dyDescent="0.25">
      <c r="A533" s="7"/>
      <c r="B533" s="120"/>
      <c r="C533" s="120"/>
      <c r="D533" s="6"/>
    </row>
    <row r="534" spans="1:4" s="5" customFormat="1" x14ac:dyDescent="0.25">
      <c r="A534" s="7"/>
      <c r="B534" s="120"/>
      <c r="C534" s="120"/>
      <c r="D534" s="6"/>
    </row>
    <row r="535" spans="1:4" s="5" customFormat="1" x14ac:dyDescent="0.25">
      <c r="A535" s="7"/>
      <c r="B535" s="120"/>
      <c r="C535" s="120"/>
      <c r="D535" s="6"/>
    </row>
    <row r="536" spans="1:4" s="5" customFormat="1" x14ac:dyDescent="0.25">
      <c r="A536" s="7"/>
      <c r="B536" s="120"/>
      <c r="C536" s="120"/>
      <c r="D536" s="6"/>
    </row>
    <row r="537" spans="1:4" s="5" customFormat="1" x14ac:dyDescent="0.25">
      <c r="A537" s="7"/>
      <c r="B537" s="120"/>
      <c r="C537" s="120"/>
      <c r="D537" s="6"/>
    </row>
    <row r="538" spans="1:4" s="5" customFormat="1" x14ac:dyDescent="0.25">
      <c r="A538" s="7"/>
      <c r="B538" s="120"/>
      <c r="C538" s="120"/>
      <c r="D538" s="6"/>
    </row>
    <row r="539" spans="1:4" s="5" customFormat="1" x14ac:dyDescent="0.25">
      <c r="A539" s="7"/>
      <c r="B539" s="120"/>
      <c r="C539" s="120"/>
      <c r="D539" s="6"/>
    </row>
    <row r="540" spans="1:4" s="5" customFormat="1" x14ac:dyDescent="0.25">
      <c r="A540" s="7"/>
      <c r="B540" s="120"/>
      <c r="C540" s="120"/>
      <c r="D540" s="6"/>
    </row>
    <row r="541" spans="1:4" s="5" customFormat="1" x14ac:dyDescent="0.25">
      <c r="A541" s="7"/>
      <c r="B541" s="120"/>
      <c r="C541" s="120"/>
      <c r="D541" s="6"/>
    </row>
    <row r="542" spans="1:4" s="5" customFormat="1" x14ac:dyDescent="0.25">
      <c r="A542" s="7"/>
      <c r="B542" s="120"/>
      <c r="C542" s="120"/>
      <c r="D542" s="6"/>
    </row>
    <row r="543" spans="1:4" s="5" customFormat="1" x14ac:dyDescent="0.25">
      <c r="A543" s="7"/>
      <c r="B543" s="120"/>
      <c r="C543" s="120"/>
      <c r="D543" s="6"/>
    </row>
    <row r="544" spans="1:4" s="5" customFormat="1" x14ac:dyDescent="0.25">
      <c r="A544" s="7"/>
      <c r="B544" s="120"/>
      <c r="C544" s="120"/>
      <c r="D544" s="6"/>
    </row>
    <row r="545" spans="1:4" s="5" customFormat="1" x14ac:dyDescent="0.25">
      <c r="A545" s="7"/>
      <c r="B545" s="120"/>
      <c r="C545" s="120"/>
      <c r="D545" s="6"/>
    </row>
    <row r="546" spans="1:4" s="5" customFormat="1" x14ac:dyDescent="0.25">
      <c r="A546" s="7"/>
      <c r="B546" s="120"/>
      <c r="C546" s="120"/>
      <c r="D546" s="6"/>
    </row>
    <row r="547" spans="1:4" s="5" customFormat="1" x14ac:dyDescent="0.25">
      <c r="A547" s="7"/>
      <c r="B547" s="120"/>
      <c r="C547" s="120"/>
      <c r="D547" s="6"/>
    </row>
    <row r="548" spans="1:4" s="5" customFormat="1" x14ac:dyDescent="0.25">
      <c r="A548" s="7"/>
      <c r="B548" s="120"/>
      <c r="C548" s="120"/>
      <c r="D548" s="6"/>
    </row>
    <row r="549" spans="1:4" s="5" customFormat="1" x14ac:dyDescent="0.25">
      <c r="A549" s="7"/>
      <c r="B549" s="120"/>
      <c r="C549" s="120"/>
      <c r="D549" s="6"/>
    </row>
    <row r="550" spans="1:4" s="5" customFormat="1" x14ac:dyDescent="0.25">
      <c r="A550" s="7"/>
      <c r="B550" s="120"/>
      <c r="C550" s="120"/>
      <c r="D550" s="6"/>
    </row>
    <row r="551" spans="1:4" s="5" customFormat="1" x14ac:dyDescent="0.25">
      <c r="A551" s="7"/>
      <c r="B551" s="120"/>
      <c r="C551" s="120"/>
      <c r="D551" s="6"/>
    </row>
    <row r="552" spans="1:4" s="5" customFormat="1" x14ac:dyDescent="0.25">
      <c r="A552" s="7"/>
      <c r="B552" s="120"/>
      <c r="C552" s="120"/>
      <c r="D552" s="6"/>
    </row>
    <row r="553" spans="1:4" s="5" customFormat="1" x14ac:dyDescent="0.25">
      <c r="A553" s="7"/>
      <c r="B553" s="120"/>
      <c r="C553" s="120"/>
      <c r="D553" s="6"/>
    </row>
    <row r="554" spans="1:4" s="5" customFormat="1" x14ac:dyDescent="0.25">
      <c r="A554" s="7"/>
      <c r="B554" s="120"/>
      <c r="C554" s="120"/>
      <c r="D554" s="6"/>
    </row>
    <row r="555" spans="1:4" s="5" customFormat="1" x14ac:dyDescent="0.25">
      <c r="A555" s="7"/>
      <c r="B555" s="120"/>
      <c r="C555" s="120"/>
      <c r="D555" s="6"/>
    </row>
    <row r="556" spans="1:4" s="5" customFormat="1" x14ac:dyDescent="0.25">
      <c r="A556" s="7"/>
      <c r="B556" s="120"/>
      <c r="C556" s="120"/>
      <c r="D556" s="6"/>
    </row>
    <row r="557" spans="1:4" s="5" customFormat="1" x14ac:dyDescent="0.25">
      <c r="A557" s="7"/>
      <c r="B557" s="120"/>
      <c r="C557" s="120"/>
      <c r="D557" s="6"/>
    </row>
    <row r="558" spans="1:4" s="5" customFormat="1" x14ac:dyDescent="0.25">
      <c r="A558" s="7"/>
      <c r="B558" s="120"/>
      <c r="C558" s="120"/>
      <c r="D558" s="6"/>
    </row>
    <row r="559" spans="1:4" s="5" customFormat="1" x14ac:dyDescent="0.25">
      <c r="A559" s="7"/>
      <c r="B559" s="120"/>
      <c r="C559" s="120"/>
      <c r="D559" s="6"/>
    </row>
    <row r="560" spans="1:4" s="5" customFormat="1" x14ac:dyDescent="0.25">
      <c r="A560" s="7"/>
      <c r="B560" s="120"/>
      <c r="C560" s="120"/>
      <c r="D560" s="6"/>
    </row>
    <row r="561" spans="1:4" s="5" customFormat="1" x14ac:dyDescent="0.25">
      <c r="A561" s="7"/>
      <c r="B561" s="120"/>
      <c r="C561" s="120"/>
      <c r="D561" s="6"/>
    </row>
    <row r="562" spans="1:4" s="5" customFormat="1" x14ac:dyDescent="0.25">
      <c r="A562" s="7"/>
      <c r="B562" s="120"/>
      <c r="C562" s="120"/>
      <c r="D562" s="6"/>
    </row>
    <row r="563" spans="1:4" s="5" customFormat="1" x14ac:dyDescent="0.25">
      <c r="A563" s="7"/>
      <c r="B563" s="120"/>
      <c r="C563" s="120"/>
      <c r="D563" s="6"/>
    </row>
    <row r="564" spans="1:4" s="5" customFormat="1" x14ac:dyDescent="0.25">
      <c r="A564" s="7"/>
      <c r="B564" s="120"/>
      <c r="C564" s="120"/>
      <c r="D564" s="6"/>
    </row>
    <row r="565" spans="1:4" s="5" customFormat="1" x14ac:dyDescent="0.25">
      <c r="A565" s="7"/>
      <c r="B565" s="120"/>
      <c r="C565" s="120"/>
      <c r="D565" s="6"/>
    </row>
    <row r="566" spans="1:4" s="5" customFormat="1" x14ac:dyDescent="0.25">
      <c r="A566" s="7"/>
      <c r="B566" s="120"/>
      <c r="C566" s="120"/>
      <c r="D566" s="6"/>
    </row>
    <row r="567" spans="1:4" s="5" customFormat="1" x14ac:dyDescent="0.25">
      <c r="A567" s="7"/>
      <c r="B567" s="120"/>
      <c r="C567" s="120"/>
      <c r="D567" s="6"/>
    </row>
    <row r="568" spans="1:4" s="5" customFormat="1" x14ac:dyDescent="0.25">
      <c r="A568" s="7"/>
      <c r="B568" s="120"/>
      <c r="C568" s="120"/>
      <c r="D568" s="6"/>
    </row>
    <row r="569" spans="1:4" s="5" customFormat="1" x14ac:dyDescent="0.25">
      <c r="A569" s="7"/>
      <c r="B569" s="120"/>
      <c r="C569" s="120"/>
      <c r="D569" s="6"/>
    </row>
    <row r="570" spans="1:4" s="5" customFormat="1" x14ac:dyDescent="0.25">
      <c r="A570" s="7"/>
      <c r="B570" s="120"/>
      <c r="C570" s="120"/>
      <c r="D570" s="6"/>
    </row>
    <row r="571" spans="1:4" s="5" customFormat="1" x14ac:dyDescent="0.25">
      <c r="A571" s="7"/>
      <c r="B571" s="120"/>
      <c r="C571" s="120"/>
      <c r="D571" s="6"/>
    </row>
    <row r="572" spans="1:4" s="5" customFormat="1" x14ac:dyDescent="0.25">
      <c r="A572" s="7"/>
      <c r="B572" s="120"/>
      <c r="C572" s="120"/>
      <c r="D572" s="6"/>
    </row>
    <row r="573" spans="1:4" s="5" customFormat="1" x14ac:dyDescent="0.25">
      <c r="A573" s="7"/>
      <c r="B573" s="120"/>
      <c r="C573" s="120"/>
      <c r="D573" s="6"/>
    </row>
    <row r="574" spans="1:4" s="5" customFormat="1" x14ac:dyDescent="0.25">
      <c r="A574" s="7"/>
      <c r="B574" s="120"/>
      <c r="C574" s="120"/>
      <c r="D574" s="6"/>
    </row>
    <row r="575" spans="1:4" s="5" customFormat="1" x14ac:dyDescent="0.25">
      <c r="A575" s="7"/>
      <c r="B575" s="120"/>
      <c r="C575" s="120"/>
      <c r="D575" s="6"/>
    </row>
    <row r="576" spans="1:4" s="5" customFormat="1" x14ac:dyDescent="0.25">
      <c r="A576" s="7"/>
      <c r="B576" s="120"/>
      <c r="C576" s="120"/>
      <c r="D576" s="6"/>
    </row>
    <row r="577" spans="1:4" s="5" customFormat="1" x14ac:dyDescent="0.25">
      <c r="A577" s="7"/>
      <c r="B577" s="120"/>
      <c r="C577" s="120"/>
      <c r="D577" s="6"/>
    </row>
    <row r="578" spans="1:4" s="5" customFormat="1" x14ac:dyDescent="0.25">
      <c r="A578" s="7"/>
      <c r="B578" s="120"/>
      <c r="C578" s="120"/>
      <c r="D578" s="6"/>
    </row>
    <row r="579" spans="1:4" s="5" customFormat="1" x14ac:dyDescent="0.25">
      <c r="A579" s="7"/>
      <c r="B579" s="120"/>
      <c r="C579" s="120"/>
      <c r="D579" s="6"/>
    </row>
    <row r="580" spans="1:4" s="5" customFormat="1" x14ac:dyDescent="0.25">
      <c r="A580" s="7"/>
      <c r="B580" s="120"/>
      <c r="C580" s="120"/>
      <c r="D580" s="6"/>
    </row>
    <row r="581" spans="1:4" s="5" customFormat="1" x14ac:dyDescent="0.25">
      <c r="A581" s="7"/>
      <c r="B581" s="120"/>
      <c r="C581" s="120"/>
      <c r="D581" s="6"/>
    </row>
    <row r="582" spans="1:4" s="5" customFormat="1" x14ac:dyDescent="0.25">
      <c r="A582" s="7"/>
      <c r="B582" s="120"/>
      <c r="C582" s="120"/>
      <c r="D582" s="6"/>
    </row>
    <row r="583" spans="1:4" s="5" customFormat="1" x14ac:dyDescent="0.25">
      <c r="A583" s="7"/>
      <c r="B583" s="120"/>
      <c r="C583" s="120"/>
      <c r="D583" s="6"/>
    </row>
    <row r="584" spans="1:4" s="5" customFormat="1" x14ac:dyDescent="0.25">
      <c r="A584" s="7"/>
      <c r="B584" s="120"/>
      <c r="C584" s="120"/>
      <c r="D584" s="6"/>
    </row>
    <row r="585" spans="1:4" s="5" customFormat="1" x14ac:dyDescent="0.25">
      <c r="A585" s="7"/>
      <c r="B585" s="120"/>
      <c r="C585" s="120"/>
      <c r="D585" s="6"/>
    </row>
    <row r="586" spans="1:4" s="5" customFormat="1" x14ac:dyDescent="0.25">
      <c r="A586" s="7"/>
      <c r="B586" s="120"/>
      <c r="C586" s="120"/>
      <c r="D586" s="6"/>
    </row>
    <row r="587" spans="1:4" s="5" customFormat="1" x14ac:dyDescent="0.25">
      <c r="A587" s="7"/>
      <c r="B587" s="120"/>
      <c r="C587" s="120"/>
      <c r="D587" s="6"/>
    </row>
    <row r="588" spans="1:4" s="5" customFormat="1" x14ac:dyDescent="0.25">
      <c r="A588" s="7"/>
      <c r="B588" s="120"/>
      <c r="C588" s="120"/>
      <c r="D588" s="6"/>
    </row>
    <row r="589" spans="1:4" s="5" customFormat="1" x14ac:dyDescent="0.25">
      <c r="A589" s="7"/>
      <c r="B589" s="120"/>
      <c r="C589" s="120"/>
      <c r="D589" s="6"/>
    </row>
    <row r="590" spans="1:4" s="5" customFormat="1" x14ac:dyDescent="0.25">
      <c r="A590" s="7"/>
      <c r="B590" s="120"/>
      <c r="C590" s="120"/>
      <c r="D590" s="6"/>
    </row>
    <row r="591" spans="1:4" s="5" customFormat="1" x14ac:dyDescent="0.25">
      <c r="A591" s="7"/>
      <c r="B591" s="120"/>
      <c r="C591" s="120"/>
      <c r="D591" s="6"/>
    </row>
    <row r="592" spans="1:4" s="5" customFormat="1" x14ac:dyDescent="0.25">
      <c r="A592" s="7"/>
      <c r="B592" s="120"/>
      <c r="C592" s="120"/>
      <c r="D592" s="6"/>
    </row>
    <row r="593" spans="1:4" s="5" customFormat="1" x14ac:dyDescent="0.25">
      <c r="A593" s="7"/>
      <c r="B593" s="120"/>
      <c r="C593" s="120"/>
      <c r="D593" s="6"/>
    </row>
    <row r="594" spans="1:4" s="5" customFormat="1" x14ac:dyDescent="0.25">
      <c r="A594" s="7"/>
      <c r="B594" s="120"/>
      <c r="C594" s="120"/>
      <c r="D594" s="6"/>
    </row>
    <row r="595" spans="1:4" s="5" customFormat="1" x14ac:dyDescent="0.25">
      <c r="A595" s="7"/>
      <c r="B595" s="120"/>
      <c r="C595" s="120"/>
      <c r="D595" s="6"/>
    </row>
    <row r="596" spans="1:4" s="5" customFormat="1" x14ac:dyDescent="0.25">
      <c r="A596" s="7"/>
      <c r="B596" s="120"/>
      <c r="C596" s="120"/>
      <c r="D596" s="6"/>
    </row>
    <row r="597" spans="1:4" s="5" customFormat="1" x14ac:dyDescent="0.25">
      <c r="A597" s="7"/>
      <c r="B597" s="120"/>
      <c r="C597" s="120"/>
      <c r="D597" s="6"/>
    </row>
    <row r="598" spans="1:4" s="5" customFormat="1" x14ac:dyDescent="0.25">
      <c r="A598" s="7"/>
      <c r="B598" s="120"/>
      <c r="C598" s="120"/>
      <c r="D598" s="6"/>
    </row>
    <row r="599" spans="1:4" s="5" customFormat="1" x14ac:dyDescent="0.25">
      <c r="A599" s="7"/>
      <c r="B599" s="120"/>
      <c r="C599" s="120"/>
      <c r="D599" s="6"/>
    </row>
    <row r="600" spans="1:4" s="5" customFormat="1" x14ac:dyDescent="0.25">
      <c r="A600" s="7"/>
      <c r="B600" s="120"/>
      <c r="C600" s="120"/>
      <c r="D600" s="6"/>
    </row>
    <row r="601" spans="1:4" s="5" customFormat="1" x14ac:dyDescent="0.25">
      <c r="A601" s="7"/>
      <c r="B601" s="120"/>
      <c r="C601" s="120"/>
      <c r="D601" s="6"/>
    </row>
    <row r="602" spans="1:4" s="5" customFormat="1" x14ac:dyDescent="0.25">
      <c r="A602" s="7"/>
      <c r="B602" s="120"/>
      <c r="C602" s="120"/>
      <c r="D602" s="6"/>
    </row>
    <row r="603" spans="1:4" s="5" customFormat="1" x14ac:dyDescent="0.25">
      <c r="A603" s="7"/>
      <c r="B603" s="120"/>
      <c r="C603" s="120"/>
      <c r="D603" s="6"/>
    </row>
    <row r="604" spans="1:4" s="5" customFormat="1" x14ac:dyDescent="0.25">
      <c r="A604" s="7"/>
      <c r="B604" s="120"/>
      <c r="C604" s="120"/>
      <c r="D604" s="6"/>
    </row>
    <row r="605" spans="1:4" s="5" customFormat="1" x14ac:dyDescent="0.25">
      <c r="A605" s="7"/>
      <c r="B605" s="120"/>
      <c r="C605" s="120"/>
      <c r="D605" s="6"/>
    </row>
    <row r="606" spans="1:4" s="5" customFormat="1" x14ac:dyDescent="0.25">
      <c r="A606" s="7"/>
      <c r="B606" s="120"/>
      <c r="C606" s="120"/>
      <c r="D606" s="6"/>
    </row>
    <row r="607" spans="1:4" s="5" customFormat="1" x14ac:dyDescent="0.25">
      <c r="A607" s="7"/>
      <c r="B607" s="120"/>
      <c r="C607" s="120"/>
      <c r="D607" s="6"/>
    </row>
    <row r="608" spans="1:4" s="5" customFormat="1" x14ac:dyDescent="0.25">
      <c r="A608" s="7"/>
      <c r="B608" s="120"/>
      <c r="C608" s="120"/>
      <c r="D608" s="6"/>
    </row>
    <row r="609" spans="1:4" s="5" customFormat="1" x14ac:dyDescent="0.25">
      <c r="A609" s="7"/>
      <c r="B609" s="120"/>
      <c r="C609" s="120"/>
      <c r="D609" s="6"/>
    </row>
    <row r="610" spans="1:4" s="5" customFormat="1" x14ac:dyDescent="0.25">
      <c r="A610" s="7"/>
      <c r="B610" s="120"/>
      <c r="C610" s="120"/>
      <c r="D610" s="6"/>
    </row>
    <row r="611" spans="1:4" s="5" customFormat="1" x14ac:dyDescent="0.25">
      <c r="A611" s="7"/>
      <c r="B611" s="120"/>
      <c r="C611" s="120"/>
      <c r="D611" s="6"/>
    </row>
    <row r="612" spans="1:4" s="5" customFormat="1" x14ac:dyDescent="0.25">
      <c r="A612" s="7"/>
      <c r="B612" s="120"/>
      <c r="C612" s="120"/>
      <c r="D612" s="6"/>
    </row>
    <row r="613" spans="1:4" s="5" customFormat="1" x14ac:dyDescent="0.25">
      <c r="A613" s="7"/>
      <c r="B613" s="120"/>
      <c r="C613" s="120"/>
      <c r="D613" s="6"/>
    </row>
    <row r="614" spans="1:4" s="5" customFormat="1" x14ac:dyDescent="0.25">
      <c r="A614" s="7"/>
      <c r="B614" s="120"/>
      <c r="C614" s="120"/>
      <c r="D614" s="6"/>
    </row>
    <row r="615" spans="1:4" s="5" customFormat="1" x14ac:dyDescent="0.25">
      <c r="A615" s="7"/>
      <c r="B615" s="120"/>
      <c r="C615" s="120"/>
      <c r="D615" s="6"/>
    </row>
    <row r="616" spans="1:4" s="5" customFormat="1" x14ac:dyDescent="0.25">
      <c r="A616" s="7"/>
      <c r="B616" s="120"/>
      <c r="C616" s="120"/>
      <c r="D616" s="6"/>
    </row>
    <row r="617" spans="1:4" s="5" customFormat="1" x14ac:dyDescent="0.25">
      <c r="A617" s="7"/>
      <c r="B617" s="120"/>
      <c r="C617" s="120"/>
      <c r="D617" s="6"/>
    </row>
    <row r="618" spans="1:4" s="5" customFormat="1" x14ac:dyDescent="0.25">
      <c r="A618" s="7"/>
      <c r="B618" s="120"/>
      <c r="C618" s="120"/>
      <c r="D618" s="6"/>
    </row>
    <row r="619" spans="1:4" s="5" customFormat="1" x14ac:dyDescent="0.25">
      <c r="A619" s="7"/>
      <c r="B619" s="120"/>
      <c r="C619" s="120"/>
      <c r="D619" s="6"/>
    </row>
    <row r="620" spans="1:4" s="5" customFormat="1" x14ac:dyDescent="0.25">
      <c r="A620" s="7"/>
      <c r="B620" s="120"/>
      <c r="C620" s="120"/>
      <c r="D620" s="6"/>
    </row>
    <row r="621" spans="1:4" s="5" customFormat="1" x14ac:dyDescent="0.25">
      <c r="A621" s="7"/>
      <c r="B621" s="120"/>
      <c r="C621" s="120"/>
      <c r="D621" s="6"/>
    </row>
    <row r="622" spans="1:4" s="5" customFormat="1" x14ac:dyDescent="0.25">
      <c r="A622" s="7"/>
      <c r="B622" s="120"/>
      <c r="C622" s="120"/>
      <c r="D622" s="6"/>
    </row>
    <row r="623" spans="1:4" s="5" customFormat="1" x14ac:dyDescent="0.25">
      <c r="A623" s="7"/>
      <c r="B623" s="120"/>
      <c r="C623" s="120"/>
      <c r="D623" s="6"/>
    </row>
    <row r="624" spans="1:4" s="5" customFormat="1" x14ac:dyDescent="0.25">
      <c r="A624" s="7"/>
      <c r="B624" s="120"/>
      <c r="C624" s="120"/>
      <c r="D624" s="6"/>
    </row>
    <row r="625" spans="1:4" s="5" customFormat="1" x14ac:dyDescent="0.25">
      <c r="A625" s="7"/>
      <c r="B625" s="120"/>
      <c r="C625" s="120"/>
      <c r="D625" s="6"/>
    </row>
    <row r="626" spans="1:4" s="5" customFormat="1" x14ac:dyDescent="0.25">
      <c r="A626" s="7"/>
      <c r="B626" s="120"/>
      <c r="C626" s="120"/>
      <c r="D626" s="6"/>
    </row>
    <row r="627" spans="1:4" s="5" customFormat="1" x14ac:dyDescent="0.25">
      <c r="A627" s="7"/>
      <c r="B627" s="120"/>
      <c r="C627" s="120"/>
      <c r="D627" s="6"/>
    </row>
    <row r="628" spans="1:4" s="5" customFormat="1" x14ac:dyDescent="0.25">
      <c r="A628" s="7"/>
      <c r="B628" s="120"/>
      <c r="C628" s="120"/>
      <c r="D628" s="6"/>
    </row>
    <row r="629" spans="1:4" s="5" customFormat="1" x14ac:dyDescent="0.25">
      <c r="A629" s="7"/>
      <c r="B629" s="120"/>
      <c r="C629" s="120"/>
      <c r="D629" s="6"/>
    </row>
    <row r="630" spans="1:4" s="5" customFormat="1" x14ac:dyDescent="0.25">
      <c r="A630" s="7"/>
      <c r="B630" s="120"/>
      <c r="C630" s="120"/>
      <c r="D630" s="6"/>
    </row>
    <row r="631" spans="1:4" s="5" customFormat="1" x14ac:dyDescent="0.25">
      <c r="A631" s="7"/>
      <c r="B631" s="120"/>
      <c r="C631" s="120"/>
      <c r="D631" s="6"/>
    </row>
    <row r="632" spans="1:4" s="5" customFormat="1" x14ac:dyDescent="0.25">
      <c r="A632" s="7"/>
      <c r="B632" s="120"/>
      <c r="C632" s="120"/>
      <c r="D632" s="6"/>
    </row>
    <row r="633" spans="1:4" s="5" customFormat="1" x14ac:dyDescent="0.25">
      <c r="A633" s="7"/>
      <c r="B633" s="120"/>
      <c r="C633" s="120"/>
      <c r="D633" s="6"/>
    </row>
    <row r="634" spans="1:4" s="5" customFormat="1" x14ac:dyDescent="0.25">
      <c r="A634" s="7"/>
      <c r="B634" s="120"/>
      <c r="C634" s="120"/>
      <c r="D634" s="6"/>
    </row>
    <row r="635" spans="1:4" s="5" customFormat="1" x14ac:dyDescent="0.25">
      <c r="A635" s="7"/>
      <c r="B635" s="120"/>
      <c r="C635" s="120"/>
      <c r="D635" s="6"/>
    </row>
    <row r="636" spans="1:4" s="5" customFormat="1" x14ac:dyDescent="0.25">
      <c r="A636" s="7"/>
      <c r="B636" s="120"/>
      <c r="C636" s="120"/>
      <c r="D636" s="6"/>
    </row>
    <row r="637" spans="1:4" s="5" customFormat="1" x14ac:dyDescent="0.25">
      <c r="A637" s="7"/>
      <c r="B637" s="120"/>
      <c r="C637" s="120"/>
      <c r="D637" s="6"/>
    </row>
    <row r="638" spans="1:4" s="5" customFormat="1" x14ac:dyDescent="0.25">
      <c r="A638" s="7"/>
      <c r="B638" s="120"/>
      <c r="C638" s="120"/>
      <c r="D638" s="6"/>
    </row>
    <row r="639" spans="1:4" s="5" customFormat="1" x14ac:dyDescent="0.25">
      <c r="A639" s="7"/>
      <c r="B639" s="120"/>
      <c r="C639" s="120"/>
      <c r="D639" s="6"/>
    </row>
    <row r="640" spans="1:4" s="5" customFormat="1" x14ac:dyDescent="0.25">
      <c r="A640" s="7"/>
      <c r="B640" s="120"/>
      <c r="C640" s="120"/>
      <c r="D640" s="6"/>
    </row>
    <row r="641" spans="1:4" s="5" customFormat="1" x14ac:dyDescent="0.25">
      <c r="A641" s="7"/>
      <c r="B641" s="120"/>
      <c r="C641" s="120"/>
      <c r="D641" s="6"/>
    </row>
    <row r="642" spans="1:4" s="5" customFormat="1" x14ac:dyDescent="0.25">
      <c r="A642" s="7"/>
      <c r="B642" s="120"/>
      <c r="C642" s="120"/>
      <c r="D642" s="6"/>
    </row>
    <row r="643" spans="1:4" s="5" customFormat="1" x14ac:dyDescent="0.25">
      <c r="A643" s="7"/>
      <c r="B643" s="120"/>
      <c r="C643" s="120"/>
      <c r="D643" s="6"/>
    </row>
    <row r="644" spans="1:4" s="5" customFormat="1" x14ac:dyDescent="0.25">
      <c r="A644" s="7"/>
      <c r="B644" s="120"/>
      <c r="C644" s="120"/>
      <c r="D644" s="6"/>
    </row>
    <row r="645" spans="1:4" s="5" customFormat="1" x14ac:dyDescent="0.25">
      <c r="A645" s="7"/>
      <c r="B645" s="120"/>
      <c r="C645" s="120"/>
      <c r="D645" s="6"/>
    </row>
    <row r="646" spans="1:4" s="5" customFormat="1" x14ac:dyDescent="0.25">
      <c r="A646" s="7"/>
      <c r="B646" s="120"/>
      <c r="C646" s="120"/>
      <c r="D646" s="6"/>
    </row>
    <row r="647" spans="1:4" s="5" customFormat="1" x14ac:dyDescent="0.25">
      <c r="A647" s="7"/>
      <c r="B647" s="120"/>
      <c r="C647" s="120"/>
      <c r="D647" s="6"/>
    </row>
    <row r="648" spans="1:4" s="5" customFormat="1" x14ac:dyDescent="0.25">
      <c r="A648" s="7"/>
      <c r="B648" s="120"/>
      <c r="C648" s="120"/>
      <c r="D648" s="6"/>
    </row>
    <row r="649" spans="1:4" s="5" customFormat="1" x14ac:dyDescent="0.25">
      <c r="A649" s="7"/>
      <c r="B649" s="120"/>
      <c r="C649" s="120"/>
      <c r="D649" s="6"/>
    </row>
    <row r="650" spans="1:4" s="5" customFormat="1" x14ac:dyDescent="0.25">
      <c r="A650" s="7"/>
      <c r="B650" s="120"/>
      <c r="C650" s="120"/>
      <c r="D650" s="6"/>
    </row>
    <row r="651" spans="1:4" s="5" customFormat="1" x14ac:dyDescent="0.25">
      <c r="A651" s="7"/>
      <c r="B651" s="120"/>
      <c r="C651" s="120"/>
      <c r="D651" s="6"/>
    </row>
    <row r="652" spans="1:4" s="5" customFormat="1" x14ac:dyDescent="0.25">
      <c r="A652" s="7"/>
      <c r="B652" s="120"/>
      <c r="C652" s="120"/>
      <c r="D652" s="6"/>
    </row>
    <row r="653" spans="1:4" s="5" customFormat="1" x14ac:dyDescent="0.25">
      <c r="A653" s="7"/>
      <c r="B653" s="120"/>
      <c r="C653" s="120"/>
      <c r="D653" s="6"/>
    </row>
    <row r="654" spans="1:4" s="5" customFormat="1" x14ac:dyDescent="0.25">
      <c r="A654" s="7"/>
      <c r="B654" s="120"/>
      <c r="C654" s="120"/>
      <c r="D654" s="6"/>
    </row>
    <row r="655" spans="1:4" s="5" customFormat="1" x14ac:dyDescent="0.25">
      <c r="A655" s="7"/>
      <c r="B655" s="120"/>
      <c r="C655" s="120"/>
      <c r="D655" s="6"/>
    </row>
    <row r="656" spans="1:4" s="5" customFormat="1" x14ac:dyDescent="0.25">
      <c r="A656" s="7"/>
      <c r="B656" s="120"/>
      <c r="C656" s="120"/>
      <c r="D656" s="6"/>
    </row>
    <row r="657" spans="1:4" s="5" customFormat="1" x14ac:dyDescent="0.25">
      <c r="A657" s="7"/>
      <c r="B657" s="120"/>
      <c r="C657" s="120"/>
      <c r="D657" s="6"/>
    </row>
    <row r="658" spans="1:4" s="5" customFormat="1" x14ac:dyDescent="0.25">
      <c r="A658" s="7"/>
      <c r="B658" s="120"/>
      <c r="C658" s="120"/>
      <c r="D658" s="6"/>
    </row>
    <row r="659" spans="1:4" s="5" customFormat="1" x14ac:dyDescent="0.25">
      <c r="A659" s="7"/>
      <c r="B659" s="120"/>
      <c r="C659" s="120"/>
      <c r="D659" s="6"/>
    </row>
    <row r="660" spans="1:4" s="5" customFormat="1" x14ac:dyDescent="0.25">
      <c r="A660" s="7"/>
      <c r="B660" s="120"/>
      <c r="C660" s="120"/>
      <c r="D660" s="6"/>
    </row>
    <row r="661" spans="1:4" s="5" customFormat="1" x14ac:dyDescent="0.25">
      <c r="A661" s="7"/>
      <c r="B661" s="120"/>
      <c r="C661" s="120"/>
      <c r="D661" s="6"/>
    </row>
    <row r="662" spans="1:4" s="5" customFormat="1" x14ac:dyDescent="0.25">
      <c r="A662" s="7"/>
      <c r="B662" s="120"/>
      <c r="C662" s="120"/>
      <c r="D662" s="6"/>
    </row>
    <row r="663" spans="1:4" s="5" customFormat="1" x14ac:dyDescent="0.25">
      <c r="A663" s="7"/>
      <c r="B663" s="120"/>
      <c r="C663" s="120"/>
      <c r="D663" s="6"/>
    </row>
    <row r="664" spans="1:4" s="5" customFormat="1" x14ac:dyDescent="0.25">
      <c r="A664" s="7"/>
      <c r="B664" s="120"/>
      <c r="C664" s="120"/>
      <c r="D664" s="6"/>
    </row>
    <row r="665" spans="1:4" s="5" customFormat="1" x14ac:dyDescent="0.25">
      <c r="A665" s="7"/>
      <c r="B665" s="120"/>
      <c r="C665" s="120"/>
      <c r="D665" s="6"/>
    </row>
    <row r="666" spans="1:4" s="5" customFormat="1" x14ac:dyDescent="0.25">
      <c r="A666" s="7"/>
      <c r="B666" s="120"/>
      <c r="C666" s="120"/>
      <c r="D666" s="6"/>
    </row>
    <row r="667" spans="1:4" s="5" customFormat="1" x14ac:dyDescent="0.25">
      <c r="A667" s="7"/>
      <c r="B667" s="120"/>
      <c r="C667" s="120"/>
      <c r="D667" s="6"/>
    </row>
    <row r="668" spans="1:4" s="5" customFormat="1" x14ac:dyDescent="0.25">
      <c r="A668" s="7"/>
      <c r="B668" s="120"/>
      <c r="C668" s="120"/>
      <c r="D668" s="6"/>
    </row>
    <row r="669" spans="1:4" s="5" customFormat="1" x14ac:dyDescent="0.25">
      <c r="A669" s="7"/>
      <c r="B669" s="120"/>
      <c r="C669" s="120"/>
      <c r="D669" s="6"/>
    </row>
    <row r="670" spans="1:4" s="5" customFormat="1" x14ac:dyDescent="0.25">
      <c r="A670" s="7"/>
      <c r="B670" s="120"/>
      <c r="C670" s="120"/>
      <c r="D670" s="6"/>
    </row>
    <row r="671" spans="1:4" s="5" customFormat="1" x14ac:dyDescent="0.25">
      <c r="A671" s="7"/>
      <c r="B671" s="120"/>
      <c r="C671" s="120"/>
      <c r="D671" s="6"/>
    </row>
    <row r="672" spans="1:4" s="5" customFormat="1" x14ac:dyDescent="0.25">
      <c r="A672" s="7"/>
      <c r="B672" s="120"/>
      <c r="C672" s="120"/>
      <c r="D672" s="6"/>
    </row>
    <row r="673" spans="1:4" s="5" customFormat="1" x14ac:dyDescent="0.25">
      <c r="A673" s="7"/>
      <c r="B673" s="120"/>
      <c r="C673" s="120"/>
      <c r="D673" s="6"/>
    </row>
    <row r="674" spans="1:4" s="5" customFormat="1" x14ac:dyDescent="0.25">
      <c r="A674" s="7"/>
      <c r="B674" s="120"/>
      <c r="C674" s="120"/>
      <c r="D674" s="6"/>
    </row>
    <row r="675" spans="1:4" s="5" customFormat="1" x14ac:dyDescent="0.25">
      <c r="A675" s="7"/>
      <c r="B675" s="120"/>
      <c r="C675" s="120"/>
      <c r="D675" s="6"/>
    </row>
    <row r="676" spans="1:4" s="5" customFormat="1" x14ac:dyDescent="0.25">
      <c r="A676" s="7"/>
      <c r="B676" s="120"/>
      <c r="C676" s="120"/>
      <c r="D676" s="6"/>
    </row>
    <row r="677" spans="1:4" s="5" customFormat="1" x14ac:dyDescent="0.25">
      <c r="A677" s="7"/>
      <c r="B677" s="120"/>
      <c r="C677" s="120"/>
      <c r="D677" s="6"/>
    </row>
    <row r="678" spans="1:4" s="5" customFormat="1" x14ac:dyDescent="0.25">
      <c r="A678" s="7"/>
      <c r="B678" s="120"/>
      <c r="C678" s="120"/>
      <c r="D678" s="6"/>
    </row>
    <row r="679" spans="1:4" s="5" customFormat="1" x14ac:dyDescent="0.25">
      <c r="A679" s="7"/>
      <c r="B679" s="120"/>
      <c r="C679" s="120"/>
      <c r="D679" s="6"/>
    </row>
    <row r="680" spans="1:4" s="5" customFormat="1" x14ac:dyDescent="0.25">
      <c r="A680" s="7"/>
      <c r="B680" s="120"/>
      <c r="C680" s="120"/>
      <c r="D680" s="6"/>
    </row>
    <row r="681" spans="1:4" s="5" customFormat="1" x14ac:dyDescent="0.25">
      <c r="A681" s="7"/>
      <c r="B681" s="120"/>
      <c r="C681" s="120"/>
      <c r="D681" s="6"/>
    </row>
    <row r="682" spans="1:4" s="5" customFormat="1" x14ac:dyDescent="0.25">
      <c r="A682" s="7"/>
      <c r="B682" s="120"/>
      <c r="C682" s="120"/>
      <c r="D682" s="6"/>
    </row>
    <row r="683" spans="1:4" s="5" customFormat="1" x14ac:dyDescent="0.25">
      <c r="A683" s="7"/>
      <c r="B683" s="120"/>
      <c r="C683" s="120"/>
      <c r="D683" s="6"/>
    </row>
    <row r="684" spans="1:4" s="5" customFormat="1" x14ac:dyDescent="0.25">
      <c r="A684" s="7"/>
      <c r="B684" s="120"/>
      <c r="C684" s="120"/>
      <c r="D684" s="6"/>
    </row>
    <row r="685" spans="1:4" s="5" customFormat="1" x14ac:dyDescent="0.25">
      <c r="A685" s="7"/>
      <c r="B685" s="120"/>
      <c r="C685" s="120"/>
      <c r="D685" s="6"/>
    </row>
    <row r="686" spans="1:4" s="5" customFormat="1" x14ac:dyDescent="0.25">
      <c r="A686" s="7"/>
      <c r="B686" s="120"/>
      <c r="C686" s="120"/>
      <c r="D686" s="6"/>
    </row>
    <row r="687" spans="1:4" s="5" customFormat="1" x14ac:dyDescent="0.25">
      <c r="A687" s="7"/>
      <c r="B687" s="120"/>
      <c r="C687" s="120"/>
      <c r="D687" s="6"/>
    </row>
    <row r="688" spans="1:4" s="5" customFormat="1" x14ac:dyDescent="0.25">
      <c r="A688" s="7"/>
      <c r="B688" s="120"/>
      <c r="C688" s="120"/>
      <c r="D688" s="6"/>
    </row>
    <row r="689" spans="1:4" s="5" customFormat="1" x14ac:dyDescent="0.25">
      <c r="A689" s="7"/>
      <c r="B689" s="120"/>
      <c r="C689" s="120"/>
      <c r="D689" s="6"/>
    </row>
    <row r="690" spans="1:4" s="5" customFormat="1" x14ac:dyDescent="0.25">
      <c r="A690" s="7"/>
      <c r="B690" s="120"/>
      <c r="C690" s="120"/>
      <c r="D690" s="6"/>
    </row>
    <row r="691" spans="1:4" s="5" customFormat="1" x14ac:dyDescent="0.25">
      <c r="A691" s="7"/>
      <c r="B691" s="120"/>
      <c r="C691" s="120"/>
      <c r="D691" s="6"/>
    </row>
    <row r="692" spans="1:4" s="5" customFormat="1" x14ac:dyDescent="0.25">
      <c r="A692" s="7"/>
      <c r="B692" s="120"/>
      <c r="C692" s="120"/>
      <c r="D692" s="6"/>
    </row>
    <row r="693" spans="1:4" s="5" customFormat="1" x14ac:dyDescent="0.25">
      <c r="A693" s="7"/>
      <c r="B693" s="120"/>
      <c r="C693" s="120"/>
      <c r="D693" s="6"/>
    </row>
    <row r="694" spans="1:4" s="5" customFormat="1" x14ac:dyDescent="0.25">
      <c r="A694" s="7"/>
      <c r="B694" s="120"/>
      <c r="C694" s="120"/>
      <c r="D694" s="6"/>
    </row>
    <row r="695" spans="1:4" s="5" customFormat="1" x14ac:dyDescent="0.25">
      <c r="A695" s="7"/>
      <c r="B695" s="120"/>
      <c r="C695" s="120"/>
      <c r="D695" s="6"/>
    </row>
    <row r="696" spans="1:4" s="5" customFormat="1" x14ac:dyDescent="0.25">
      <c r="A696" s="7"/>
      <c r="B696" s="120"/>
      <c r="C696" s="120"/>
      <c r="D696" s="6"/>
    </row>
    <row r="697" spans="1:4" s="5" customFormat="1" x14ac:dyDescent="0.25">
      <c r="A697" s="7"/>
      <c r="B697" s="120"/>
      <c r="C697" s="120"/>
      <c r="D697" s="6"/>
    </row>
    <row r="698" spans="1:4" s="5" customFormat="1" x14ac:dyDescent="0.25">
      <c r="A698" s="7"/>
      <c r="B698" s="120"/>
      <c r="C698" s="120"/>
      <c r="D698" s="6"/>
    </row>
    <row r="699" spans="1:4" s="5" customFormat="1" x14ac:dyDescent="0.25">
      <c r="A699" s="7"/>
      <c r="B699" s="120"/>
      <c r="C699" s="120"/>
      <c r="D699" s="6"/>
    </row>
    <row r="700" spans="1:4" s="5" customFormat="1" x14ac:dyDescent="0.25">
      <c r="A700" s="7"/>
      <c r="B700" s="120"/>
      <c r="C700" s="120"/>
      <c r="D700" s="6"/>
    </row>
    <row r="701" spans="1:4" s="5" customFormat="1" x14ac:dyDescent="0.25">
      <c r="A701" s="7"/>
      <c r="B701" s="120"/>
      <c r="C701" s="120"/>
      <c r="D701" s="6"/>
    </row>
    <row r="702" spans="1:4" s="5" customFormat="1" x14ac:dyDescent="0.25">
      <c r="A702" s="7"/>
      <c r="B702" s="120"/>
      <c r="C702" s="120"/>
      <c r="D702" s="6"/>
    </row>
    <row r="703" spans="1:4" s="5" customFormat="1" x14ac:dyDescent="0.25">
      <c r="A703" s="7"/>
      <c r="B703" s="120"/>
      <c r="C703" s="120"/>
      <c r="D703" s="6"/>
    </row>
    <row r="704" spans="1:4" s="5" customFormat="1" x14ac:dyDescent="0.25">
      <c r="A704" s="7"/>
      <c r="B704" s="120"/>
      <c r="C704" s="120"/>
      <c r="D704" s="6"/>
    </row>
    <row r="705" spans="1:4" s="5" customFormat="1" x14ac:dyDescent="0.25">
      <c r="A705" s="7"/>
      <c r="B705" s="120"/>
      <c r="C705" s="120"/>
      <c r="D705" s="6"/>
    </row>
    <row r="706" spans="1:4" s="5" customFormat="1" x14ac:dyDescent="0.25">
      <c r="A706" s="7"/>
      <c r="B706" s="120"/>
      <c r="C706" s="120"/>
      <c r="D706" s="6"/>
    </row>
    <row r="707" spans="1:4" s="5" customFormat="1" x14ac:dyDescent="0.25">
      <c r="A707" s="7"/>
      <c r="B707" s="120"/>
      <c r="C707" s="120"/>
      <c r="D707" s="6"/>
    </row>
    <row r="708" spans="1:4" s="5" customFormat="1" x14ac:dyDescent="0.25">
      <c r="A708" s="7"/>
      <c r="B708" s="120"/>
      <c r="C708" s="120"/>
      <c r="D708" s="6"/>
    </row>
    <row r="709" spans="1:4" s="5" customFormat="1" x14ac:dyDescent="0.25">
      <c r="A709" s="7"/>
      <c r="B709" s="120"/>
      <c r="C709" s="120"/>
      <c r="D709" s="6"/>
    </row>
    <row r="710" spans="1:4" s="5" customFormat="1" x14ac:dyDescent="0.25">
      <c r="A710" s="7"/>
      <c r="B710" s="120"/>
      <c r="C710" s="120"/>
      <c r="D710" s="6"/>
    </row>
    <row r="711" spans="1:4" s="5" customFormat="1" x14ac:dyDescent="0.25">
      <c r="A711" s="7"/>
      <c r="B711" s="120"/>
      <c r="C711" s="120"/>
      <c r="D711" s="6"/>
    </row>
    <row r="712" spans="1:4" s="5" customFormat="1" x14ac:dyDescent="0.25">
      <c r="A712" s="7"/>
      <c r="B712" s="120"/>
      <c r="C712" s="120"/>
      <c r="D712" s="6"/>
    </row>
    <row r="713" spans="1:4" s="5" customFormat="1" x14ac:dyDescent="0.25">
      <c r="A713" s="7"/>
      <c r="B713" s="120"/>
      <c r="C713" s="120"/>
      <c r="D713" s="6"/>
    </row>
    <row r="714" spans="1:4" s="5" customFormat="1" x14ac:dyDescent="0.25">
      <c r="A714" s="7"/>
      <c r="B714" s="120"/>
      <c r="C714" s="120"/>
      <c r="D714" s="6"/>
    </row>
    <row r="715" spans="1:4" s="5" customFormat="1" x14ac:dyDescent="0.25">
      <c r="A715" s="7"/>
      <c r="B715" s="120"/>
      <c r="C715" s="120"/>
      <c r="D715" s="6"/>
    </row>
    <row r="716" spans="1:4" s="5" customFormat="1" x14ac:dyDescent="0.25">
      <c r="A716" s="7"/>
      <c r="B716" s="120"/>
      <c r="C716" s="120"/>
      <c r="D716" s="6"/>
    </row>
    <row r="717" spans="1:4" s="5" customFormat="1" x14ac:dyDescent="0.25">
      <c r="A717" s="7"/>
      <c r="B717" s="120"/>
      <c r="C717" s="120"/>
      <c r="D717" s="6"/>
    </row>
    <row r="718" spans="1:4" s="5" customFormat="1" x14ac:dyDescent="0.25">
      <c r="A718" s="7"/>
      <c r="B718" s="120"/>
      <c r="C718" s="120"/>
      <c r="D718" s="6"/>
    </row>
    <row r="719" spans="1:4" s="5" customFormat="1" x14ac:dyDescent="0.25">
      <c r="A719" s="7"/>
      <c r="B719" s="120"/>
      <c r="C719" s="120"/>
      <c r="D719" s="6"/>
    </row>
    <row r="720" spans="1:4" s="5" customFormat="1" x14ac:dyDescent="0.25">
      <c r="A720" s="7"/>
      <c r="B720" s="120"/>
      <c r="C720" s="120"/>
      <c r="D720" s="6"/>
    </row>
    <row r="721" spans="1:4" s="5" customFormat="1" x14ac:dyDescent="0.25">
      <c r="A721" s="7"/>
      <c r="B721" s="120"/>
      <c r="C721" s="120"/>
      <c r="D721" s="6"/>
    </row>
    <row r="722" spans="1:4" s="5" customFormat="1" x14ac:dyDescent="0.25">
      <c r="A722" s="7"/>
      <c r="B722" s="120"/>
      <c r="C722" s="120"/>
      <c r="D722" s="6"/>
    </row>
    <row r="723" spans="1:4" s="5" customFormat="1" x14ac:dyDescent="0.25">
      <c r="A723" s="7"/>
      <c r="B723" s="120"/>
      <c r="C723" s="120"/>
      <c r="D723" s="6"/>
    </row>
    <row r="724" spans="1:4" s="5" customFormat="1" x14ac:dyDescent="0.25">
      <c r="A724" s="7"/>
      <c r="B724" s="120"/>
      <c r="C724" s="120"/>
      <c r="D724" s="6"/>
    </row>
    <row r="725" spans="1:4" s="5" customFormat="1" x14ac:dyDescent="0.25">
      <c r="A725" s="7"/>
      <c r="B725" s="120"/>
      <c r="C725" s="120"/>
      <c r="D725" s="6"/>
    </row>
    <row r="726" spans="1:4" s="5" customFormat="1" x14ac:dyDescent="0.25">
      <c r="A726" s="7"/>
      <c r="B726" s="120"/>
      <c r="C726" s="120"/>
      <c r="D726" s="6"/>
    </row>
    <row r="727" spans="1:4" s="5" customFormat="1" x14ac:dyDescent="0.25">
      <c r="A727" s="7"/>
      <c r="B727" s="120"/>
      <c r="C727" s="120"/>
      <c r="D727" s="6"/>
    </row>
    <row r="728" spans="1:4" s="5" customFormat="1" x14ac:dyDescent="0.25">
      <c r="A728" s="7"/>
      <c r="B728" s="120"/>
      <c r="C728" s="120"/>
      <c r="D728" s="6"/>
    </row>
    <row r="729" spans="1:4" s="5" customFormat="1" x14ac:dyDescent="0.25">
      <c r="A729" s="7"/>
      <c r="B729" s="120"/>
      <c r="C729" s="120"/>
      <c r="D729" s="6"/>
    </row>
    <row r="730" spans="1:4" s="5" customFormat="1" x14ac:dyDescent="0.25">
      <c r="A730" s="7"/>
      <c r="B730" s="120"/>
      <c r="C730" s="120"/>
      <c r="D730" s="6"/>
    </row>
    <row r="731" spans="1:4" s="5" customFormat="1" x14ac:dyDescent="0.25">
      <c r="A731" s="7"/>
      <c r="B731" s="120"/>
      <c r="C731" s="120"/>
      <c r="D731" s="6"/>
    </row>
    <row r="732" spans="1:4" s="5" customFormat="1" x14ac:dyDescent="0.25">
      <c r="A732" s="7"/>
      <c r="B732" s="120"/>
      <c r="C732" s="120"/>
      <c r="D732" s="6"/>
    </row>
    <row r="733" spans="1:4" s="5" customFormat="1" x14ac:dyDescent="0.25">
      <c r="A733" s="7"/>
      <c r="B733" s="120"/>
      <c r="C733" s="120"/>
      <c r="D733" s="6"/>
    </row>
    <row r="734" spans="1:4" s="5" customFormat="1" x14ac:dyDescent="0.25">
      <c r="A734" s="7"/>
      <c r="B734" s="120"/>
      <c r="C734" s="120"/>
      <c r="D734" s="6"/>
    </row>
    <row r="735" spans="1:4" s="5" customFormat="1" x14ac:dyDescent="0.25">
      <c r="A735" s="7"/>
      <c r="B735" s="120"/>
      <c r="C735" s="120"/>
      <c r="D735" s="6"/>
    </row>
    <row r="736" spans="1:4" s="5" customFormat="1" x14ac:dyDescent="0.25">
      <c r="A736" s="7"/>
      <c r="B736" s="120"/>
      <c r="C736" s="120"/>
      <c r="D736" s="6"/>
    </row>
    <row r="737" spans="1:4" s="5" customFormat="1" x14ac:dyDescent="0.25">
      <c r="A737" s="7"/>
      <c r="B737" s="120"/>
      <c r="C737" s="120"/>
      <c r="D737" s="6"/>
    </row>
    <row r="738" spans="1:4" s="5" customFormat="1" x14ac:dyDescent="0.25">
      <c r="A738" s="7"/>
      <c r="B738" s="120"/>
      <c r="C738" s="120"/>
      <c r="D738" s="6"/>
    </row>
    <row r="739" spans="1:4" s="5" customFormat="1" x14ac:dyDescent="0.25">
      <c r="A739" s="7"/>
      <c r="B739" s="120"/>
      <c r="C739" s="120"/>
      <c r="D739" s="6"/>
    </row>
    <row r="740" spans="1:4" s="5" customFormat="1" x14ac:dyDescent="0.25">
      <c r="A740" s="7"/>
      <c r="B740" s="120"/>
      <c r="C740" s="120"/>
      <c r="D740" s="6"/>
    </row>
    <row r="741" spans="1:4" s="5" customFormat="1" x14ac:dyDescent="0.25">
      <c r="A741" s="7"/>
      <c r="B741" s="120"/>
      <c r="C741" s="120"/>
      <c r="D741" s="6"/>
    </row>
    <row r="742" spans="1:4" s="5" customFormat="1" x14ac:dyDescent="0.25">
      <c r="A742" s="7"/>
      <c r="B742" s="120"/>
      <c r="C742" s="120"/>
      <c r="D742" s="6"/>
    </row>
    <row r="743" spans="1:4" s="5" customFormat="1" x14ac:dyDescent="0.25">
      <c r="A743" s="7"/>
      <c r="B743" s="120"/>
      <c r="C743" s="120"/>
      <c r="D743" s="6"/>
    </row>
    <row r="744" spans="1:4" s="5" customFormat="1" x14ac:dyDescent="0.25">
      <c r="A744" s="7"/>
      <c r="B744" s="120"/>
      <c r="C744" s="120"/>
      <c r="D744" s="6"/>
    </row>
    <row r="745" spans="1:4" s="5" customFormat="1" x14ac:dyDescent="0.25">
      <c r="A745" s="7"/>
      <c r="B745" s="120"/>
      <c r="C745" s="120"/>
      <c r="D745" s="6"/>
    </row>
    <row r="746" spans="1:4" s="5" customFormat="1" x14ac:dyDescent="0.25">
      <c r="A746" s="7"/>
      <c r="B746" s="120"/>
      <c r="C746" s="120"/>
      <c r="D746" s="6"/>
    </row>
    <row r="747" spans="1:4" s="5" customFormat="1" x14ac:dyDescent="0.25">
      <c r="A747" s="7"/>
      <c r="B747" s="120"/>
      <c r="C747" s="120"/>
      <c r="D747" s="6"/>
    </row>
    <row r="748" spans="1:4" s="5" customFormat="1" x14ac:dyDescent="0.25">
      <c r="A748" s="7"/>
      <c r="B748" s="120"/>
      <c r="C748" s="120"/>
      <c r="D748" s="6"/>
    </row>
    <row r="749" spans="1:4" s="5" customFormat="1" x14ac:dyDescent="0.25">
      <c r="A749" s="7"/>
      <c r="B749" s="120"/>
      <c r="C749" s="120"/>
      <c r="D749" s="6"/>
    </row>
    <row r="750" spans="1:4" s="5" customFormat="1" x14ac:dyDescent="0.25">
      <c r="A750" s="7"/>
      <c r="B750" s="120"/>
      <c r="C750" s="120"/>
      <c r="D750" s="6"/>
    </row>
    <row r="751" spans="1:4" s="5" customFormat="1" x14ac:dyDescent="0.25">
      <c r="A751" s="7"/>
      <c r="B751" s="120"/>
      <c r="C751" s="120"/>
      <c r="D751" s="6"/>
    </row>
    <row r="752" spans="1:4" s="5" customFormat="1" x14ac:dyDescent="0.25">
      <c r="A752" s="7"/>
      <c r="B752" s="120"/>
      <c r="C752" s="120"/>
      <c r="D752" s="6"/>
    </row>
    <row r="753" spans="1:4" s="5" customFormat="1" x14ac:dyDescent="0.25">
      <c r="A753" s="7"/>
      <c r="B753" s="120"/>
      <c r="C753" s="120"/>
      <c r="D753" s="6"/>
    </row>
    <row r="754" spans="1:4" s="5" customFormat="1" x14ac:dyDescent="0.25">
      <c r="A754" s="7"/>
      <c r="B754" s="120"/>
      <c r="C754" s="120"/>
      <c r="D754" s="6"/>
    </row>
    <row r="755" spans="1:4" s="5" customFormat="1" x14ac:dyDescent="0.25">
      <c r="A755" s="7"/>
      <c r="B755" s="120"/>
      <c r="C755" s="120"/>
      <c r="D755" s="6"/>
    </row>
    <row r="756" spans="1:4" s="5" customFormat="1" x14ac:dyDescent="0.25">
      <c r="A756" s="7"/>
      <c r="B756" s="120"/>
      <c r="C756" s="120"/>
      <c r="D756" s="6"/>
    </row>
    <row r="757" spans="1:4" s="5" customFormat="1" x14ac:dyDescent="0.25">
      <c r="A757" s="7"/>
      <c r="B757" s="120"/>
      <c r="C757" s="120"/>
      <c r="D757" s="6"/>
    </row>
    <row r="758" spans="1:4" s="5" customFormat="1" x14ac:dyDescent="0.25">
      <c r="A758" s="7"/>
      <c r="B758" s="120"/>
      <c r="C758" s="120"/>
      <c r="D758" s="6"/>
    </row>
    <row r="759" spans="1:4" s="5" customFormat="1" x14ac:dyDescent="0.25">
      <c r="A759" s="7"/>
      <c r="B759" s="120"/>
      <c r="C759" s="120"/>
      <c r="D759" s="6"/>
    </row>
    <row r="760" spans="1:4" s="5" customFormat="1" x14ac:dyDescent="0.25">
      <c r="A760" s="7"/>
      <c r="B760" s="120"/>
      <c r="C760" s="120"/>
      <c r="D760" s="6"/>
    </row>
    <row r="761" spans="1:4" s="5" customFormat="1" x14ac:dyDescent="0.25">
      <c r="A761" s="7"/>
      <c r="B761" s="120"/>
      <c r="C761" s="120"/>
      <c r="D761" s="6"/>
    </row>
    <row r="762" spans="1:4" s="5" customFormat="1" x14ac:dyDescent="0.25">
      <c r="A762" s="7"/>
      <c r="B762" s="120"/>
      <c r="C762" s="120"/>
      <c r="D762" s="6"/>
    </row>
    <row r="763" spans="1:4" x14ac:dyDescent="0.25">
      <c r="D763" s="4"/>
    </row>
    <row r="764" spans="1:4" x14ac:dyDescent="0.25">
      <c r="D764" s="4"/>
    </row>
    <row r="765" spans="1:4" x14ac:dyDescent="0.25">
      <c r="D765" s="4"/>
    </row>
    <row r="766" spans="1:4" x14ac:dyDescent="0.25">
      <c r="D766" s="4"/>
    </row>
    <row r="767" spans="1:4" x14ac:dyDescent="0.25">
      <c r="D767" s="4"/>
    </row>
    <row r="768" spans="1:4" x14ac:dyDescent="0.25">
      <c r="D768" s="4"/>
    </row>
    <row r="769" spans="1:4" x14ac:dyDescent="0.25">
      <c r="D769" s="4"/>
    </row>
    <row r="770" spans="1:4" x14ac:dyDescent="0.25">
      <c r="D770" s="4"/>
    </row>
    <row r="771" spans="1:4" x14ac:dyDescent="0.25">
      <c r="D771" s="4"/>
    </row>
    <row r="772" spans="1:4" x14ac:dyDescent="0.25">
      <c r="D772" s="4"/>
    </row>
    <row r="773" spans="1:4" x14ac:dyDescent="0.25">
      <c r="D773" s="4"/>
    </row>
    <row r="774" spans="1:4" x14ac:dyDescent="0.25">
      <c r="D774" s="4"/>
    </row>
    <row r="775" spans="1:4" x14ac:dyDescent="0.25">
      <c r="D775" s="4"/>
    </row>
    <row r="776" spans="1:4" x14ac:dyDescent="0.25">
      <c r="D776" s="4"/>
    </row>
    <row r="777" spans="1:4" x14ac:dyDescent="0.25">
      <c r="D777" s="4"/>
    </row>
    <row r="778" spans="1:4" x14ac:dyDescent="0.25">
      <c r="A778" s="1"/>
      <c r="B778" s="1"/>
      <c r="C778" s="1"/>
      <c r="D778" s="4"/>
    </row>
    <row r="779" spans="1:4" x14ac:dyDescent="0.25">
      <c r="A779" s="1"/>
      <c r="B779" s="1"/>
      <c r="C779" s="1"/>
      <c r="D779" s="4"/>
    </row>
    <row r="780" spans="1:4" x14ac:dyDescent="0.25">
      <c r="A780" s="1"/>
      <c r="B780" s="1"/>
      <c r="C780" s="1"/>
      <c r="D780" s="4"/>
    </row>
    <row r="781" spans="1:4" x14ac:dyDescent="0.25">
      <c r="A781" s="1"/>
      <c r="B781" s="1"/>
      <c r="C781" s="1"/>
      <c r="D781" s="4"/>
    </row>
    <row r="782" spans="1:4" x14ac:dyDescent="0.25">
      <c r="A782" s="1"/>
      <c r="B782" s="1"/>
      <c r="C782" s="1"/>
      <c r="D782" s="4"/>
    </row>
    <row r="783" spans="1:4" x14ac:dyDescent="0.25">
      <c r="A783" s="1"/>
      <c r="B783" s="1"/>
      <c r="C783" s="1"/>
      <c r="D783" s="4"/>
    </row>
    <row r="784" spans="1:4" x14ac:dyDescent="0.25">
      <c r="A784" s="1"/>
      <c r="B784" s="1"/>
      <c r="C784" s="1"/>
      <c r="D784" s="4"/>
    </row>
    <row r="785" spans="1:4" x14ac:dyDescent="0.25">
      <c r="A785" s="1"/>
      <c r="B785" s="1"/>
      <c r="C785" s="1"/>
      <c r="D785" s="4"/>
    </row>
    <row r="786" spans="1:4" x14ac:dyDescent="0.25">
      <c r="A786" s="1"/>
      <c r="B786" s="1"/>
      <c r="C786" s="1"/>
      <c r="D786" s="4"/>
    </row>
    <row r="787" spans="1:4" x14ac:dyDescent="0.25">
      <c r="A787" s="1"/>
      <c r="B787" s="1"/>
      <c r="C787" s="1"/>
      <c r="D787" s="4"/>
    </row>
    <row r="788" spans="1:4" x14ac:dyDescent="0.25">
      <c r="A788" s="1"/>
      <c r="B788" s="1"/>
      <c r="C788" s="1"/>
      <c r="D788" s="4"/>
    </row>
    <row r="789" spans="1:4" x14ac:dyDescent="0.25">
      <c r="A789" s="1"/>
      <c r="B789" s="1"/>
      <c r="C789" s="1"/>
      <c r="D789" s="4"/>
    </row>
    <row r="790" spans="1:4" x14ac:dyDescent="0.25">
      <c r="A790" s="1"/>
      <c r="B790" s="1"/>
      <c r="C790" s="1"/>
      <c r="D790" s="4"/>
    </row>
    <row r="791" spans="1:4" x14ac:dyDescent="0.25">
      <c r="A791" s="1"/>
      <c r="B791" s="1"/>
      <c r="C791" s="1"/>
      <c r="D791" s="4"/>
    </row>
    <row r="792" spans="1:4" x14ac:dyDescent="0.25">
      <c r="A792" s="1"/>
      <c r="B792" s="1"/>
      <c r="C792" s="1"/>
      <c r="D792" s="4"/>
    </row>
    <row r="793" spans="1:4" x14ac:dyDescent="0.25">
      <c r="A793" s="1"/>
      <c r="B793" s="1"/>
      <c r="C793" s="1"/>
      <c r="D793" s="4"/>
    </row>
    <row r="794" spans="1:4" x14ac:dyDescent="0.25">
      <c r="A794" s="1"/>
      <c r="B794" s="1"/>
      <c r="C794" s="1"/>
      <c r="D794" s="4"/>
    </row>
    <row r="795" spans="1:4" x14ac:dyDescent="0.25">
      <c r="A795" s="1"/>
      <c r="B795" s="1"/>
      <c r="C795" s="1"/>
      <c r="D795" s="4"/>
    </row>
    <row r="796" spans="1:4" x14ac:dyDescent="0.25">
      <c r="A796" s="1"/>
      <c r="B796" s="1"/>
      <c r="C796" s="1"/>
      <c r="D796" s="4"/>
    </row>
    <row r="797" spans="1:4" x14ac:dyDescent="0.25">
      <c r="A797" s="1"/>
      <c r="B797" s="1"/>
      <c r="C797" s="1"/>
      <c r="D797" s="4"/>
    </row>
    <row r="798" spans="1:4" x14ac:dyDescent="0.25">
      <c r="A798" s="1"/>
      <c r="B798" s="1"/>
      <c r="C798" s="1"/>
      <c r="D798" s="4"/>
    </row>
    <row r="799" spans="1:4" x14ac:dyDescent="0.25">
      <c r="A799" s="1"/>
      <c r="B799" s="1"/>
      <c r="C799" s="1"/>
      <c r="D799" s="4"/>
    </row>
    <row r="800" spans="1:4" x14ac:dyDescent="0.25">
      <c r="A800" s="1"/>
      <c r="B800" s="1"/>
      <c r="C800" s="1"/>
      <c r="D800" s="4"/>
    </row>
    <row r="801" spans="1:4" x14ac:dyDescent="0.25">
      <c r="A801" s="1"/>
      <c r="B801" s="1"/>
      <c r="C801" s="1"/>
      <c r="D801" s="4"/>
    </row>
    <row r="802" spans="1:4" x14ac:dyDescent="0.25">
      <c r="A802" s="1"/>
      <c r="B802" s="1"/>
      <c r="C802" s="1"/>
      <c r="D802" s="4"/>
    </row>
    <row r="803" spans="1:4" x14ac:dyDescent="0.25">
      <c r="A803" s="1"/>
      <c r="B803" s="1"/>
      <c r="C803" s="1"/>
      <c r="D803" s="4"/>
    </row>
    <row r="804" spans="1:4" x14ac:dyDescent="0.25">
      <c r="A804" s="1"/>
      <c r="B804" s="1"/>
      <c r="C804" s="1"/>
      <c r="D804" s="4"/>
    </row>
    <row r="805" spans="1:4" x14ac:dyDescent="0.25">
      <c r="A805" s="1"/>
      <c r="B805" s="1"/>
      <c r="C805" s="1"/>
      <c r="D805" s="4"/>
    </row>
    <row r="806" spans="1:4" x14ac:dyDescent="0.25">
      <c r="A806" s="1"/>
      <c r="B806" s="1"/>
      <c r="C806" s="1"/>
      <c r="D806" s="4"/>
    </row>
    <row r="807" spans="1:4" x14ac:dyDescent="0.25">
      <c r="A807" s="1"/>
      <c r="B807" s="1"/>
      <c r="C807" s="1"/>
      <c r="D807" s="4"/>
    </row>
    <row r="808" spans="1:4" x14ac:dyDescent="0.25">
      <c r="A808" s="1"/>
      <c r="B808" s="1"/>
      <c r="C808" s="1"/>
      <c r="D808" s="4"/>
    </row>
    <row r="809" spans="1:4" x14ac:dyDescent="0.25">
      <c r="A809" s="1"/>
      <c r="B809" s="1"/>
      <c r="C809" s="1"/>
      <c r="D809" s="4"/>
    </row>
    <row r="810" spans="1:4" x14ac:dyDescent="0.25">
      <c r="A810" s="1"/>
      <c r="B810" s="1"/>
      <c r="C810" s="1"/>
      <c r="D810" s="4"/>
    </row>
    <row r="811" spans="1:4" x14ac:dyDescent="0.25">
      <c r="A811" s="1"/>
      <c r="B811" s="1"/>
      <c r="C811" s="1"/>
      <c r="D811" s="4"/>
    </row>
    <row r="812" spans="1:4" x14ac:dyDescent="0.25">
      <c r="A812" s="1"/>
      <c r="B812" s="1"/>
      <c r="C812" s="1"/>
      <c r="D812" s="4"/>
    </row>
    <row r="813" spans="1:4" x14ac:dyDescent="0.25">
      <c r="A813" s="1"/>
      <c r="B813" s="1"/>
      <c r="C813" s="1"/>
      <c r="D813" s="4"/>
    </row>
    <row r="814" spans="1:4" x14ac:dyDescent="0.25">
      <c r="A814" s="1"/>
      <c r="B814" s="1"/>
      <c r="C814" s="1"/>
      <c r="D814" s="4"/>
    </row>
    <row r="815" spans="1:4" x14ac:dyDescent="0.25">
      <c r="A815" s="1"/>
      <c r="B815" s="1"/>
      <c r="C815" s="1"/>
      <c r="D815" s="4"/>
    </row>
    <row r="816" spans="1:4" x14ac:dyDescent="0.25">
      <c r="A816" s="1"/>
      <c r="B816" s="1"/>
      <c r="C816" s="1"/>
      <c r="D816" s="4"/>
    </row>
    <row r="817" spans="1:4" x14ac:dyDescent="0.25">
      <c r="A817" s="1"/>
      <c r="B817" s="1"/>
      <c r="C817" s="1"/>
      <c r="D817" s="4"/>
    </row>
    <row r="818" spans="1:4" x14ac:dyDescent="0.25">
      <c r="A818" s="1"/>
      <c r="B818" s="1"/>
      <c r="C818" s="1"/>
      <c r="D818" s="4"/>
    </row>
    <row r="819" spans="1:4" x14ac:dyDescent="0.25">
      <c r="A819" s="1"/>
      <c r="B819" s="1"/>
      <c r="C819" s="1"/>
      <c r="D819" s="4"/>
    </row>
    <row r="820" spans="1:4" x14ac:dyDescent="0.25">
      <c r="A820" s="1"/>
      <c r="B820" s="1"/>
      <c r="C820" s="1"/>
      <c r="D820" s="4"/>
    </row>
    <row r="821" spans="1:4" x14ac:dyDescent="0.25">
      <c r="A821" s="1"/>
      <c r="B821" s="1"/>
      <c r="C821" s="1"/>
      <c r="D821" s="4"/>
    </row>
    <row r="822" spans="1:4" x14ac:dyDescent="0.25">
      <c r="A822" s="1"/>
      <c r="B822" s="1"/>
      <c r="C822" s="1"/>
      <c r="D822" s="4"/>
    </row>
    <row r="823" spans="1:4" x14ac:dyDescent="0.25">
      <c r="A823" s="1"/>
      <c r="B823" s="1"/>
      <c r="C823" s="1"/>
      <c r="D823" s="4"/>
    </row>
    <row r="824" spans="1:4" x14ac:dyDescent="0.25">
      <c r="A824" s="1"/>
      <c r="B824" s="1"/>
      <c r="C824" s="1"/>
      <c r="D824" s="4"/>
    </row>
    <row r="825" spans="1:4" x14ac:dyDescent="0.25">
      <c r="A825" s="1"/>
      <c r="B825" s="1"/>
      <c r="C825" s="1"/>
      <c r="D825" s="4"/>
    </row>
    <row r="826" spans="1:4" x14ac:dyDescent="0.25">
      <c r="A826" s="1"/>
      <c r="B826" s="1"/>
      <c r="C826" s="1"/>
      <c r="D826" s="4"/>
    </row>
    <row r="827" spans="1:4" x14ac:dyDescent="0.25">
      <c r="A827" s="1"/>
      <c r="B827" s="1"/>
      <c r="C827" s="1"/>
      <c r="D827" s="4"/>
    </row>
    <row r="828" spans="1:4" x14ac:dyDescent="0.25">
      <c r="A828" s="1"/>
      <c r="B828" s="1"/>
      <c r="C828" s="1"/>
      <c r="D828" s="4"/>
    </row>
    <row r="829" spans="1:4" x14ac:dyDescent="0.25">
      <c r="A829" s="1"/>
      <c r="B829" s="1"/>
      <c r="C829" s="1"/>
      <c r="D829" s="4"/>
    </row>
    <row r="830" spans="1:4" x14ac:dyDescent="0.25">
      <c r="A830" s="1"/>
      <c r="B830" s="1"/>
      <c r="C830" s="1"/>
      <c r="D830" s="4"/>
    </row>
    <row r="831" spans="1:4" x14ac:dyDescent="0.25">
      <c r="A831" s="1"/>
      <c r="B831" s="1"/>
      <c r="C831" s="1"/>
      <c r="D831" s="4"/>
    </row>
    <row r="832" spans="1:4" x14ac:dyDescent="0.25">
      <c r="A832" s="1"/>
      <c r="B832" s="1"/>
      <c r="C832" s="1"/>
      <c r="D832" s="4"/>
    </row>
    <row r="833" spans="1:4" x14ac:dyDescent="0.25">
      <c r="A833" s="1"/>
      <c r="B833" s="1"/>
      <c r="C833" s="1"/>
      <c r="D833" s="4"/>
    </row>
    <row r="834" spans="1:4" x14ac:dyDescent="0.25">
      <c r="A834" s="1"/>
      <c r="B834" s="1"/>
      <c r="C834" s="1"/>
      <c r="D834" s="4"/>
    </row>
    <row r="835" spans="1:4" x14ac:dyDescent="0.25">
      <c r="A835" s="1"/>
      <c r="B835" s="1"/>
      <c r="C835" s="1"/>
      <c r="D835" s="4"/>
    </row>
    <row r="836" spans="1:4" x14ac:dyDescent="0.25">
      <c r="A836" s="1"/>
      <c r="B836" s="1"/>
      <c r="C836" s="1"/>
      <c r="D836" s="4"/>
    </row>
    <row r="837" spans="1:4" x14ac:dyDescent="0.25">
      <c r="A837" s="1"/>
      <c r="B837" s="1"/>
      <c r="C837" s="1"/>
      <c r="D837" s="4"/>
    </row>
    <row r="838" spans="1:4" x14ac:dyDescent="0.25">
      <c r="A838" s="1"/>
      <c r="B838" s="1"/>
      <c r="C838" s="1"/>
      <c r="D838" s="4"/>
    </row>
    <row r="839" spans="1:4" x14ac:dyDescent="0.25">
      <c r="A839" s="1"/>
      <c r="B839" s="1"/>
      <c r="C839" s="1"/>
      <c r="D839" s="4"/>
    </row>
    <row r="840" spans="1:4" x14ac:dyDescent="0.25">
      <c r="A840" s="1"/>
      <c r="B840" s="1"/>
      <c r="C840" s="1"/>
      <c r="D840" s="4"/>
    </row>
    <row r="841" spans="1:4" x14ac:dyDescent="0.25">
      <c r="A841" s="1"/>
      <c r="B841" s="1"/>
      <c r="C841" s="1"/>
      <c r="D841" s="4"/>
    </row>
    <row r="842" spans="1:4" x14ac:dyDescent="0.25">
      <c r="A842" s="1"/>
      <c r="B842" s="1"/>
      <c r="C842" s="1"/>
      <c r="D842" s="4"/>
    </row>
    <row r="843" spans="1:4" x14ac:dyDescent="0.25">
      <c r="A843" s="1"/>
      <c r="B843" s="1"/>
      <c r="C843" s="1"/>
      <c r="D843" s="4"/>
    </row>
    <row r="844" spans="1:4" x14ac:dyDescent="0.25">
      <c r="A844" s="1"/>
      <c r="B844" s="1"/>
      <c r="C844" s="1"/>
      <c r="D844" s="4"/>
    </row>
    <row r="845" spans="1:4" x14ac:dyDescent="0.25">
      <c r="A845" s="1"/>
      <c r="B845" s="1"/>
      <c r="C845" s="1"/>
      <c r="D845" s="4"/>
    </row>
    <row r="846" spans="1:4" x14ac:dyDescent="0.25">
      <c r="A846" s="1"/>
      <c r="B846" s="1"/>
      <c r="C846" s="1"/>
      <c r="D846" s="4"/>
    </row>
    <row r="847" spans="1:4" x14ac:dyDescent="0.25">
      <c r="A847" s="1"/>
      <c r="B847" s="1"/>
      <c r="C847" s="1"/>
      <c r="D847" s="4"/>
    </row>
    <row r="848" spans="1:4" x14ac:dyDescent="0.25">
      <c r="A848" s="1"/>
      <c r="B848" s="1"/>
      <c r="C848" s="1"/>
      <c r="D848" s="4"/>
    </row>
    <row r="849" spans="1:4" x14ac:dyDescent="0.25">
      <c r="A849" s="1"/>
      <c r="B849" s="1"/>
      <c r="C849" s="1"/>
      <c r="D849" s="4"/>
    </row>
    <row r="850" spans="1:4" x14ac:dyDescent="0.25">
      <c r="A850" s="1"/>
      <c r="B850" s="1"/>
      <c r="C850" s="1"/>
      <c r="D850" s="4"/>
    </row>
    <row r="851" spans="1:4" x14ac:dyDescent="0.25">
      <c r="A851" s="1"/>
      <c r="B851" s="1"/>
      <c r="C851" s="1"/>
      <c r="D851" s="4"/>
    </row>
    <row r="852" spans="1:4" x14ac:dyDescent="0.25">
      <c r="A852" s="1"/>
      <c r="B852" s="1"/>
      <c r="C852" s="1"/>
      <c r="D852" s="4"/>
    </row>
    <row r="853" spans="1:4" x14ac:dyDescent="0.25">
      <c r="A853" s="1"/>
      <c r="B853" s="1"/>
      <c r="C853" s="1"/>
      <c r="D853" s="4"/>
    </row>
    <row r="854" spans="1:4" x14ac:dyDescent="0.25">
      <c r="A854" s="1"/>
      <c r="B854" s="1"/>
      <c r="C854" s="1"/>
      <c r="D854" s="4"/>
    </row>
    <row r="855" spans="1:4" x14ac:dyDescent="0.25">
      <c r="A855" s="1"/>
      <c r="B855" s="1"/>
      <c r="C855" s="1"/>
      <c r="D855" s="4"/>
    </row>
    <row r="856" spans="1:4" x14ac:dyDescent="0.25">
      <c r="A856" s="1"/>
      <c r="B856" s="1"/>
      <c r="C856" s="1"/>
      <c r="D856" s="4"/>
    </row>
    <row r="857" spans="1:4" x14ac:dyDescent="0.25">
      <c r="A857" s="1"/>
      <c r="B857" s="1"/>
      <c r="C857" s="1"/>
      <c r="D857" s="4"/>
    </row>
    <row r="858" spans="1:4" x14ac:dyDescent="0.25">
      <c r="A858" s="1"/>
      <c r="B858" s="1"/>
      <c r="C858" s="1"/>
      <c r="D858" s="4"/>
    </row>
    <row r="859" spans="1:4" x14ac:dyDescent="0.25">
      <c r="A859" s="1"/>
      <c r="B859" s="1"/>
      <c r="C859" s="1"/>
      <c r="D859" s="4"/>
    </row>
    <row r="860" spans="1:4" x14ac:dyDescent="0.25">
      <c r="A860" s="1"/>
      <c r="B860" s="1"/>
      <c r="C860" s="1"/>
      <c r="D860" s="4"/>
    </row>
    <row r="861" spans="1:4" x14ac:dyDescent="0.25">
      <c r="A861" s="1"/>
      <c r="B861" s="1"/>
      <c r="C861" s="1"/>
      <c r="D861" s="4"/>
    </row>
    <row r="862" spans="1:4" x14ac:dyDescent="0.25">
      <c r="A862" s="1"/>
      <c r="B862" s="1"/>
      <c r="C862" s="1"/>
      <c r="D862" s="4"/>
    </row>
    <row r="863" spans="1:4" x14ac:dyDescent="0.25">
      <c r="A863" s="1"/>
      <c r="B863" s="1"/>
      <c r="C863" s="1"/>
      <c r="D863" s="4"/>
    </row>
    <row r="864" spans="1:4" x14ac:dyDescent="0.25">
      <c r="A864" s="1"/>
      <c r="B864" s="1"/>
      <c r="C864" s="1"/>
      <c r="D864" s="4"/>
    </row>
    <row r="865" spans="1:4" x14ac:dyDescent="0.25">
      <c r="A865" s="1"/>
      <c r="B865" s="1"/>
      <c r="C865" s="1"/>
      <c r="D865" s="4"/>
    </row>
    <row r="866" spans="1:4" x14ac:dyDescent="0.25">
      <c r="A866" s="1"/>
      <c r="B866" s="1"/>
      <c r="C866" s="1"/>
      <c r="D866" s="4"/>
    </row>
    <row r="867" spans="1:4" x14ac:dyDescent="0.25">
      <c r="A867" s="1"/>
      <c r="B867" s="1"/>
      <c r="C867" s="1"/>
      <c r="D867" s="4"/>
    </row>
    <row r="868" spans="1:4" x14ac:dyDescent="0.25">
      <c r="A868" s="1"/>
      <c r="B868" s="1"/>
      <c r="C868" s="1"/>
      <c r="D868" s="4"/>
    </row>
    <row r="869" spans="1:4" x14ac:dyDescent="0.25">
      <c r="A869" s="1"/>
      <c r="B869" s="1"/>
      <c r="C869" s="1"/>
      <c r="D869" s="4"/>
    </row>
    <row r="870" spans="1:4" x14ac:dyDescent="0.25">
      <c r="A870" s="1"/>
      <c r="B870" s="1"/>
      <c r="C870" s="1"/>
      <c r="D870" s="4"/>
    </row>
    <row r="871" spans="1:4" x14ac:dyDescent="0.25">
      <c r="A871" s="1"/>
      <c r="B871" s="1"/>
      <c r="C871" s="1"/>
      <c r="D871" s="4"/>
    </row>
    <row r="872" spans="1:4" x14ac:dyDescent="0.25">
      <c r="A872" s="1"/>
      <c r="B872" s="1"/>
      <c r="C872" s="1"/>
      <c r="D872" s="4"/>
    </row>
    <row r="873" spans="1:4" x14ac:dyDescent="0.25">
      <c r="A873" s="1"/>
      <c r="B873" s="1"/>
      <c r="C873" s="1"/>
      <c r="D873" s="4"/>
    </row>
    <row r="874" spans="1:4" x14ac:dyDescent="0.25">
      <c r="A874" s="1"/>
      <c r="B874" s="1"/>
      <c r="C874" s="1"/>
      <c r="D874" s="4"/>
    </row>
    <row r="875" spans="1:4" x14ac:dyDescent="0.25">
      <c r="A875" s="1"/>
      <c r="B875" s="1"/>
      <c r="C875" s="1"/>
      <c r="D875" s="4"/>
    </row>
    <row r="876" spans="1:4" x14ac:dyDescent="0.25">
      <c r="A876" s="1"/>
      <c r="B876" s="1"/>
      <c r="C876" s="1"/>
      <c r="D876" s="4"/>
    </row>
    <row r="877" spans="1:4" x14ac:dyDescent="0.25">
      <c r="A877" s="1"/>
      <c r="B877" s="1"/>
      <c r="C877" s="1"/>
      <c r="D877" s="4"/>
    </row>
    <row r="878" spans="1:4" x14ac:dyDescent="0.25">
      <c r="A878" s="1"/>
      <c r="B878" s="1"/>
      <c r="C878" s="1"/>
      <c r="D878" s="4"/>
    </row>
    <row r="879" spans="1:4" x14ac:dyDescent="0.25">
      <c r="A879" s="1"/>
      <c r="B879" s="1"/>
      <c r="C879" s="1"/>
      <c r="D879" s="4"/>
    </row>
    <row r="880" spans="1:4" x14ac:dyDescent="0.25">
      <c r="A880" s="1"/>
      <c r="B880" s="1"/>
      <c r="C880" s="1"/>
      <c r="D880" s="4"/>
    </row>
    <row r="881" spans="1:4" x14ac:dyDescent="0.25">
      <c r="A881" s="1"/>
      <c r="B881" s="1"/>
      <c r="C881" s="1"/>
      <c r="D881" s="4"/>
    </row>
    <row r="882" spans="1:4" x14ac:dyDescent="0.25">
      <c r="A882" s="1"/>
      <c r="B882" s="1"/>
      <c r="C882" s="1"/>
      <c r="D882" s="4"/>
    </row>
    <row r="883" spans="1:4" x14ac:dyDescent="0.25">
      <c r="A883" s="1"/>
      <c r="B883" s="1"/>
      <c r="C883" s="1"/>
      <c r="D883" s="4"/>
    </row>
    <row r="884" spans="1:4" x14ac:dyDescent="0.25">
      <c r="A884" s="1"/>
      <c r="B884" s="1"/>
      <c r="C884" s="1"/>
      <c r="D884" s="4"/>
    </row>
    <row r="885" spans="1:4" x14ac:dyDescent="0.25">
      <c r="A885" s="1"/>
      <c r="B885" s="1"/>
      <c r="C885" s="1"/>
      <c r="D885" s="4"/>
    </row>
    <row r="886" spans="1:4" x14ac:dyDescent="0.25">
      <c r="A886" s="1"/>
      <c r="B886" s="1"/>
      <c r="C886" s="1"/>
      <c r="D886" s="4"/>
    </row>
    <row r="887" spans="1:4" x14ac:dyDescent="0.25">
      <c r="A887" s="1"/>
      <c r="B887" s="1"/>
      <c r="C887" s="1"/>
      <c r="D887" s="4"/>
    </row>
    <row r="888" spans="1:4" x14ac:dyDescent="0.25">
      <c r="A888" s="1"/>
      <c r="B888" s="1"/>
      <c r="C888" s="1"/>
      <c r="D888" s="4"/>
    </row>
    <row r="889" spans="1:4" x14ac:dyDescent="0.25">
      <c r="A889" s="1"/>
      <c r="B889" s="1"/>
      <c r="C889" s="1"/>
      <c r="D889" s="4"/>
    </row>
    <row r="890" spans="1:4" x14ac:dyDescent="0.25">
      <c r="A890" s="1"/>
      <c r="B890" s="1"/>
      <c r="C890" s="1"/>
      <c r="D890" s="4"/>
    </row>
    <row r="891" spans="1:4" x14ac:dyDescent="0.25">
      <c r="A891" s="1"/>
      <c r="B891" s="1"/>
      <c r="C891" s="1"/>
      <c r="D891" s="4"/>
    </row>
    <row r="892" spans="1:4" x14ac:dyDescent="0.25">
      <c r="A892" s="1"/>
      <c r="B892" s="1"/>
      <c r="C892" s="1"/>
      <c r="D892" s="4"/>
    </row>
    <row r="893" spans="1:4" x14ac:dyDescent="0.25">
      <c r="A893" s="1"/>
      <c r="B893" s="1"/>
      <c r="C893" s="1"/>
      <c r="D893" s="4"/>
    </row>
    <row r="894" spans="1:4" x14ac:dyDescent="0.25">
      <c r="A894" s="1"/>
      <c r="B894" s="1"/>
      <c r="C894" s="1"/>
      <c r="D894" s="4"/>
    </row>
    <row r="895" spans="1:4" x14ac:dyDescent="0.25">
      <c r="A895" s="1"/>
      <c r="B895" s="1"/>
      <c r="C895" s="1"/>
      <c r="D895" s="4"/>
    </row>
    <row r="896" spans="1:4" x14ac:dyDescent="0.25">
      <c r="A896" s="1"/>
      <c r="B896" s="1"/>
      <c r="C896" s="1"/>
      <c r="D896" s="4"/>
    </row>
    <row r="897" spans="1:4" x14ac:dyDescent="0.25">
      <c r="A897" s="1"/>
      <c r="B897" s="1"/>
      <c r="C897" s="1"/>
      <c r="D897" s="4"/>
    </row>
    <row r="898" spans="1:4" x14ac:dyDescent="0.25">
      <c r="A898" s="1"/>
      <c r="B898" s="1"/>
      <c r="C898" s="1"/>
      <c r="D898" s="4"/>
    </row>
    <row r="899" spans="1:4" x14ac:dyDescent="0.25">
      <c r="A899" s="1"/>
      <c r="B899" s="1"/>
      <c r="C899" s="1"/>
      <c r="D899" s="4"/>
    </row>
    <row r="900" spans="1:4" x14ac:dyDescent="0.25">
      <c r="A900" s="1"/>
      <c r="B900" s="1"/>
      <c r="C900" s="1"/>
      <c r="D900" s="4"/>
    </row>
    <row r="901" spans="1:4" x14ac:dyDescent="0.25">
      <c r="A901" s="1"/>
      <c r="B901" s="1"/>
      <c r="C901" s="1"/>
      <c r="D901" s="4"/>
    </row>
    <row r="902" spans="1:4" x14ac:dyDescent="0.25">
      <c r="A902" s="1"/>
      <c r="B902" s="1"/>
      <c r="C902" s="1"/>
      <c r="D902" s="4"/>
    </row>
    <row r="903" spans="1:4" x14ac:dyDescent="0.25">
      <c r="A903" s="1"/>
      <c r="B903" s="1"/>
      <c r="C903" s="1"/>
      <c r="D903" s="4"/>
    </row>
  </sheetData>
  <dataConsolidate link="1">
    <dataRefs count="1">
      <dataRef ref="B13" sheet="Monthly_Report_28.02.2021" r:id="rId1"/>
    </dataRefs>
  </dataConsolidate>
  <mergeCells count="34">
    <mergeCell ref="D6:E6"/>
    <mergeCell ref="F6:G6"/>
    <mergeCell ref="B8:C8"/>
    <mergeCell ref="B9:C9"/>
    <mergeCell ref="A6:A7"/>
    <mergeCell ref="B6:B7"/>
    <mergeCell ref="C6:C7"/>
    <mergeCell ref="B129:C129"/>
    <mergeCell ref="B161:C161"/>
    <mergeCell ref="B169:C169"/>
    <mergeCell ref="B10:C10"/>
    <mergeCell ref="B48:C48"/>
    <mergeCell ref="B115:C115"/>
    <mergeCell ref="B209:C209"/>
    <mergeCell ref="B210:C210"/>
    <mergeCell ref="B176:C176"/>
    <mergeCell ref="B199:C199"/>
    <mergeCell ref="B202:C202"/>
    <mergeCell ref="B1:G1"/>
    <mergeCell ref="A3:G3"/>
    <mergeCell ref="B266:C266"/>
    <mergeCell ref="B258:C258"/>
    <mergeCell ref="B260:C260"/>
    <mergeCell ref="B262:C262"/>
    <mergeCell ref="B254:C254"/>
    <mergeCell ref="B256:C256"/>
    <mergeCell ref="B257:C257"/>
    <mergeCell ref="B244:C244"/>
    <mergeCell ref="B248:C248"/>
    <mergeCell ref="B252:C252"/>
    <mergeCell ref="B211:C211"/>
    <mergeCell ref="B234:C234"/>
    <mergeCell ref="B238:C238"/>
    <mergeCell ref="B205:C205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47"/>
  <sheetViews>
    <sheetView workbookViewId="0">
      <selection sqref="A1:D1"/>
    </sheetView>
  </sheetViews>
  <sheetFormatPr defaultColWidth="8.42578125" defaultRowHeight="13.5" outlineLevelRow="2" x14ac:dyDescent="0.25"/>
  <cols>
    <col min="1" max="1" width="4.5703125" style="110" customWidth="1"/>
    <col min="2" max="2" width="70.7109375" style="94" customWidth="1"/>
    <col min="3" max="4" width="18.7109375" style="94" customWidth="1"/>
    <col min="5" max="16384" width="8.42578125" style="94"/>
  </cols>
  <sheetData>
    <row r="1" spans="1:4" s="90" customFormat="1" ht="17.25" x14ac:dyDescent="0.3">
      <c r="A1" s="191" t="s">
        <v>266</v>
      </c>
      <c r="B1" s="191"/>
      <c r="C1" s="191"/>
      <c r="D1" s="191"/>
    </row>
    <row r="2" spans="1:4" s="90" customFormat="1" ht="17.25" x14ac:dyDescent="0.3">
      <c r="A2" s="91"/>
      <c r="B2" s="91"/>
      <c r="C2" s="91"/>
      <c r="D2" s="91"/>
    </row>
    <row r="3" spans="1:4" s="90" customFormat="1" ht="39" customHeight="1" x14ac:dyDescent="0.3">
      <c r="A3" s="192" t="s">
        <v>422</v>
      </c>
      <c r="B3" s="192"/>
      <c r="C3" s="192"/>
      <c r="D3" s="192"/>
    </row>
    <row r="4" spans="1:4" x14ac:dyDescent="0.25">
      <c r="A4" s="92"/>
      <c r="B4" s="93"/>
      <c r="C4" s="93"/>
      <c r="D4" s="93"/>
    </row>
    <row r="5" spans="1:4" s="96" customFormat="1" ht="23.65" customHeight="1" x14ac:dyDescent="0.25">
      <c r="A5" s="95" t="s">
        <v>265</v>
      </c>
      <c r="B5" s="89" t="s">
        <v>315</v>
      </c>
      <c r="C5" s="14" t="s">
        <v>260</v>
      </c>
      <c r="D5" s="15" t="s">
        <v>270</v>
      </c>
    </row>
    <row r="6" spans="1:4" s="99" customFormat="1" ht="14.1" customHeight="1" x14ac:dyDescent="0.25">
      <c r="A6" s="97"/>
      <c r="B6" s="98" t="s">
        <v>258</v>
      </c>
      <c r="C6" s="151">
        <v>69625736.914000005</v>
      </c>
      <c r="D6" s="114">
        <v>27238024.205329001</v>
      </c>
    </row>
    <row r="7" spans="1:4" s="99" customFormat="1" ht="14.1" customHeight="1" outlineLevel="1" x14ac:dyDescent="0.25">
      <c r="A7" s="100"/>
      <c r="B7" s="101" t="s">
        <v>15</v>
      </c>
      <c r="C7" s="152"/>
      <c r="D7" s="149"/>
    </row>
    <row r="8" spans="1:4" s="104" customFormat="1" ht="14.25" outlineLevel="1" collapsed="1" x14ac:dyDescent="0.25">
      <c r="A8" s="102" t="s">
        <v>14</v>
      </c>
      <c r="B8" s="103" t="s">
        <v>257</v>
      </c>
      <c r="C8" s="153">
        <v>18813380.68</v>
      </c>
      <c r="D8" s="116">
        <v>7378859.6573839998</v>
      </c>
    </row>
    <row r="9" spans="1:4" s="99" customFormat="1" hidden="1" outlineLevel="2" x14ac:dyDescent="0.25">
      <c r="A9" s="105">
        <v>1</v>
      </c>
      <c r="B9" s="150" t="s">
        <v>241</v>
      </c>
      <c r="C9" s="154">
        <v>1199999.9999999995</v>
      </c>
      <c r="D9" s="117">
        <v>462708</v>
      </c>
    </row>
    <row r="10" spans="1:4" s="99" customFormat="1" hidden="1" outlineLevel="2" x14ac:dyDescent="0.25">
      <c r="A10" s="105">
        <v>2</v>
      </c>
      <c r="B10" s="150" t="s">
        <v>234</v>
      </c>
      <c r="C10" s="155">
        <v>3770731.78</v>
      </c>
      <c r="D10" s="157">
        <v>1488615.5188249999</v>
      </c>
    </row>
    <row r="11" spans="1:4" s="99" customFormat="1" ht="17.25" hidden="1" customHeight="1" outlineLevel="2" x14ac:dyDescent="0.25">
      <c r="A11" s="105">
        <v>3</v>
      </c>
      <c r="B11" s="150" t="s">
        <v>242</v>
      </c>
      <c r="C11" s="155">
        <v>-237143.43</v>
      </c>
      <c r="D11" s="157">
        <v>-96720.885465999992</v>
      </c>
    </row>
    <row r="12" spans="1:4" s="99" customFormat="1" hidden="1" outlineLevel="2" x14ac:dyDescent="0.25">
      <c r="A12" s="105">
        <v>4</v>
      </c>
      <c r="B12" s="150" t="s">
        <v>238</v>
      </c>
      <c r="C12" s="155">
        <v>2557670</v>
      </c>
      <c r="D12" s="157">
        <v>994294.08195000002</v>
      </c>
    </row>
    <row r="13" spans="1:4" s="99" customFormat="1" ht="15.75" hidden="1" customHeight="1" outlineLevel="2" x14ac:dyDescent="0.25">
      <c r="A13" s="105">
        <v>5</v>
      </c>
      <c r="B13" s="150" t="s">
        <v>228</v>
      </c>
      <c r="C13" s="155">
        <v>6715089.3260000004</v>
      </c>
      <c r="D13" s="157">
        <v>2643225.6306469999</v>
      </c>
    </row>
    <row r="14" spans="1:4" s="99" customFormat="1" hidden="1" outlineLevel="2" x14ac:dyDescent="0.25">
      <c r="A14" s="105">
        <v>6</v>
      </c>
      <c r="B14" s="150" t="s">
        <v>319</v>
      </c>
      <c r="C14" s="155">
        <v>1085995.0859999999</v>
      </c>
      <c r="D14" s="157">
        <v>419900</v>
      </c>
    </row>
    <row r="15" spans="1:4" s="99" customFormat="1" hidden="1" outlineLevel="2" x14ac:dyDescent="0.25">
      <c r="A15" s="105">
        <v>7</v>
      </c>
      <c r="B15" s="150" t="s">
        <v>320</v>
      </c>
      <c r="C15" s="155">
        <v>3721037.9180000001</v>
      </c>
      <c r="D15" s="157">
        <v>1466837.311428</v>
      </c>
    </row>
    <row r="16" spans="1:4" s="106" customFormat="1" ht="14.25" outlineLevel="1" collapsed="1" x14ac:dyDescent="0.25">
      <c r="A16" s="102" t="s">
        <v>10</v>
      </c>
      <c r="B16" s="103" t="s">
        <v>226</v>
      </c>
      <c r="C16" s="153">
        <v>1392827.34</v>
      </c>
      <c r="D16" s="116">
        <v>553748.86294999998</v>
      </c>
    </row>
    <row r="17" spans="1:4" s="99" customFormat="1" hidden="1" outlineLevel="2" x14ac:dyDescent="0.25">
      <c r="A17" s="105">
        <v>1</v>
      </c>
      <c r="B17" s="150" t="s">
        <v>162</v>
      </c>
      <c r="C17" s="155">
        <v>1392827.34</v>
      </c>
      <c r="D17" s="157">
        <v>553748.86294999998</v>
      </c>
    </row>
    <row r="18" spans="1:4" s="106" customFormat="1" ht="14.25" outlineLevel="1" collapsed="1" x14ac:dyDescent="0.25">
      <c r="A18" s="102" t="s">
        <v>6</v>
      </c>
      <c r="B18" s="103" t="s">
        <v>158</v>
      </c>
      <c r="C18" s="153">
        <v>144231.073</v>
      </c>
      <c r="D18" s="116">
        <v>56502.020538000012</v>
      </c>
    </row>
    <row r="19" spans="1:4" s="99" customFormat="1" hidden="1" outlineLevel="2" x14ac:dyDescent="0.25">
      <c r="A19" s="105">
        <v>1</v>
      </c>
      <c r="B19" s="150" t="s">
        <v>153</v>
      </c>
      <c r="C19" s="155">
        <v>10495.526</v>
      </c>
      <c r="D19" s="157">
        <v>4067.0163199999997</v>
      </c>
    </row>
    <row r="20" spans="1:4" s="99" customFormat="1" hidden="1" outlineLevel="2" x14ac:dyDescent="0.25">
      <c r="A20" s="105">
        <v>2</v>
      </c>
      <c r="B20" s="148" t="s">
        <v>145</v>
      </c>
      <c r="C20" s="155">
        <v>106182.504</v>
      </c>
      <c r="D20" s="157">
        <v>41262.520950000006</v>
      </c>
    </row>
    <row r="21" spans="1:4" s="99" customFormat="1" hidden="1" outlineLevel="2" x14ac:dyDescent="0.25">
      <c r="A21" s="105">
        <v>3</v>
      </c>
      <c r="B21" s="150" t="s">
        <v>148</v>
      </c>
      <c r="C21" s="155">
        <v>27553.043000000001</v>
      </c>
      <c r="D21" s="157">
        <v>11172.483268</v>
      </c>
    </row>
    <row r="22" spans="1:4" s="106" customFormat="1" ht="14.25" outlineLevel="1" collapsed="1" x14ac:dyDescent="0.25">
      <c r="A22" s="102" t="s">
        <v>35</v>
      </c>
      <c r="B22" s="103" t="s">
        <v>144</v>
      </c>
      <c r="C22" s="153">
        <v>6682300.7310000006</v>
      </c>
      <c r="D22" s="116">
        <v>2621475</v>
      </c>
    </row>
    <row r="23" spans="1:4" s="99" customFormat="1" ht="18.75" hidden="1" customHeight="1" outlineLevel="2" x14ac:dyDescent="0.25">
      <c r="A23" s="105">
        <v>1</v>
      </c>
      <c r="B23" s="150" t="s">
        <v>423</v>
      </c>
      <c r="C23" s="155">
        <v>4000000</v>
      </c>
      <c r="D23" s="157">
        <v>1542600</v>
      </c>
    </row>
    <row r="24" spans="1:4" s="99" customFormat="1" hidden="1" outlineLevel="2" x14ac:dyDescent="0.25">
      <c r="A24" s="105">
        <v>2</v>
      </c>
      <c r="B24" s="150" t="s">
        <v>424</v>
      </c>
      <c r="C24" s="155">
        <v>2682300.7310000001</v>
      </c>
      <c r="D24" s="157">
        <v>1078875</v>
      </c>
    </row>
    <row r="25" spans="1:4" s="106" customFormat="1" ht="14.25" outlineLevel="1" collapsed="1" x14ac:dyDescent="0.25">
      <c r="A25" s="102" t="s">
        <v>30</v>
      </c>
      <c r="B25" s="103" t="s">
        <v>105</v>
      </c>
      <c r="C25" s="153">
        <v>37592997.089999996</v>
      </c>
      <c r="D25" s="116">
        <v>14668378.664457001</v>
      </c>
    </row>
    <row r="26" spans="1:4" s="99" customFormat="1" ht="18.75" hidden="1" customHeight="1" outlineLevel="2" x14ac:dyDescent="0.25">
      <c r="A26" s="105">
        <v>1</v>
      </c>
      <c r="B26" s="150" t="s">
        <v>97</v>
      </c>
      <c r="C26" s="155">
        <v>78285.143000000011</v>
      </c>
      <c r="D26" s="157">
        <v>32022.162930999999</v>
      </c>
    </row>
    <row r="27" spans="1:4" s="99" customFormat="1" hidden="1" outlineLevel="2" x14ac:dyDescent="0.25">
      <c r="A27" s="105">
        <v>2</v>
      </c>
      <c r="B27" s="150" t="s">
        <v>93</v>
      </c>
      <c r="C27" s="155">
        <v>381338.94900000002</v>
      </c>
      <c r="D27" s="157">
        <v>155157.76219899999</v>
      </c>
    </row>
    <row r="28" spans="1:4" s="99" customFormat="1" hidden="1" outlineLevel="2" x14ac:dyDescent="0.25">
      <c r="A28" s="105">
        <v>3</v>
      </c>
      <c r="B28" s="150" t="s">
        <v>323</v>
      </c>
      <c r="C28" s="155">
        <v>1353813.65</v>
      </c>
      <c r="D28" s="157">
        <v>538519.99369699997</v>
      </c>
    </row>
    <row r="29" spans="1:4" s="99" customFormat="1" hidden="1" outlineLevel="2" x14ac:dyDescent="0.25">
      <c r="A29" s="105">
        <v>4</v>
      </c>
      <c r="B29" s="150" t="s">
        <v>425</v>
      </c>
      <c r="C29" s="155">
        <v>17992108.844000001</v>
      </c>
      <c r="D29" s="157">
        <v>6940995.75</v>
      </c>
    </row>
    <row r="30" spans="1:4" s="99" customFormat="1" hidden="1" outlineLevel="2" x14ac:dyDescent="0.25">
      <c r="A30" s="105">
        <v>5</v>
      </c>
      <c r="B30" s="150" t="s">
        <v>98</v>
      </c>
      <c r="C30" s="155">
        <v>13554582.057999998</v>
      </c>
      <c r="D30" s="157">
        <v>5303400.9560559997</v>
      </c>
    </row>
    <row r="31" spans="1:4" s="99" customFormat="1" hidden="1" outlineLevel="2" x14ac:dyDescent="0.25">
      <c r="A31" s="105">
        <v>6</v>
      </c>
      <c r="B31" s="150" t="s">
        <v>316</v>
      </c>
      <c r="C31" s="155">
        <v>4232868.4459999995</v>
      </c>
      <c r="D31" s="157">
        <v>1698282.0395740001</v>
      </c>
    </row>
    <row r="32" spans="1:4" s="99" customFormat="1" ht="28.5" customHeight="1" outlineLevel="1" collapsed="1" x14ac:dyDescent="0.25">
      <c r="A32" s="102" t="s">
        <v>24</v>
      </c>
      <c r="B32" s="103" t="s">
        <v>317</v>
      </c>
      <c r="C32" s="153">
        <v>5000000</v>
      </c>
      <c r="D32" s="116">
        <v>1959060</v>
      </c>
    </row>
    <row r="33" spans="1:4" s="99" customFormat="1" ht="18.75" hidden="1" customHeight="1" outlineLevel="2" x14ac:dyDescent="0.25">
      <c r="A33" s="105">
        <v>1</v>
      </c>
      <c r="B33" s="150" t="s">
        <v>74</v>
      </c>
      <c r="C33" s="154">
        <v>5000000</v>
      </c>
      <c r="D33" s="117">
        <v>1959060</v>
      </c>
    </row>
    <row r="34" spans="1:4" s="107" customFormat="1" ht="14.25" x14ac:dyDescent="0.25">
      <c r="A34" s="97"/>
      <c r="B34" s="113" t="s">
        <v>70</v>
      </c>
      <c r="C34" s="151">
        <v>5783910.9859999996</v>
      </c>
      <c r="D34" s="114">
        <v>2267056.4056529999</v>
      </c>
    </row>
    <row r="35" spans="1:4" s="99" customFormat="1" outlineLevel="1" x14ac:dyDescent="0.25">
      <c r="A35" s="100"/>
      <c r="B35" s="115" t="s">
        <v>15</v>
      </c>
      <c r="C35" s="152"/>
      <c r="D35" s="149"/>
    </row>
    <row r="36" spans="1:4" s="106" customFormat="1" ht="14.25" outlineLevel="1" collapsed="1" x14ac:dyDescent="0.25">
      <c r="A36" s="102" t="s">
        <v>14</v>
      </c>
      <c r="B36" s="103" t="s">
        <v>69</v>
      </c>
      <c r="C36" s="153">
        <v>1527914.2419999999</v>
      </c>
      <c r="D36" s="116">
        <v>593896.40565300011</v>
      </c>
    </row>
    <row r="37" spans="1:4" s="106" customFormat="1" ht="14.25" hidden="1" outlineLevel="2" x14ac:dyDescent="0.25">
      <c r="A37" s="105">
        <v>1</v>
      </c>
      <c r="B37" s="150" t="s">
        <v>50</v>
      </c>
      <c r="C37" s="155">
        <v>1424481.3119999999</v>
      </c>
      <c r="D37" s="157">
        <v>553607.75058900006</v>
      </c>
    </row>
    <row r="38" spans="1:4" s="106" customFormat="1" ht="14.25" hidden="1" outlineLevel="2" x14ac:dyDescent="0.25">
      <c r="A38" s="105">
        <v>2</v>
      </c>
      <c r="B38" s="148" t="s">
        <v>60</v>
      </c>
      <c r="C38" s="155">
        <v>103432.93000000001</v>
      </c>
      <c r="D38" s="157">
        <v>40288.655063999999</v>
      </c>
    </row>
    <row r="39" spans="1:4" s="106" customFormat="1" ht="14.25" outlineLevel="1" collapsed="1" x14ac:dyDescent="0.25">
      <c r="A39" s="102" t="s">
        <v>10</v>
      </c>
      <c r="B39" s="103" t="s">
        <v>37</v>
      </c>
      <c r="C39" s="153">
        <v>4255996.7439999999</v>
      </c>
      <c r="D39" s="116">
        <v>1673160</v>
      </c>
    </row>
    <row r="40" spans="1:4" s="106" customFormat="1" ht="14.25" hidden="1" outlineLevel="2" x14ac:dyDescent="0.25">
      <c r="A40" s="105">
        <v>1</v>
      </c>
      <c r="B40" s="148" t="s">
        <v>38</v>
      </c>
      <c r="C40" s="155">
        <v>4255996.7439999999</v>
      </c>
      <c r="D40" s="157">
        <v>1673160</v>
      </c>
    </row>
    <row r="41" spans="1:4" s="107" customFormat="1" ht="23.1" customHeight="1" x14ac:dyDescent="0.25">
      <c r="A41" s="108"/>
      <c r="B41" s="109" t="s">
        <v>0</v>
      </c>
      <c r="C41" s="156">
        <v>75409647.900000006</v>
      </c>
      <c r="D41" s="147">
        <v>29505080.610982001</v>
      </c>
    </row>
    <row r="42" spans="1:4" x14ac:dyDescent="0.25">
      <c r="C42" s="111"/>
      <c r="D42" s="118"/>
    </row>
    <row r="43" spans="1:4" x14ac:dyDescent="0.25">
      <c r="C43" s="111"/>
    </row>
    <row r="44" spans="1:4" x14ac:dyDescent="0.25">
      <c r="C44" s="111"/>
    </row>
    <row r="45" spans="1:4" x14ac:dyDescent="0.25">
      <c r="C45" s="111"/>
    </row>
    <row r="46" spans="1:4" x14ac:dyDescent="0.25">
      <c r="C46" s="111"/>
    </row>
    <row r="47" spans="1:4" x14ac:dyDescent="0.25">
      <c r="C47" s="111"/>
    </row>
  </sheetData>
  <mergeCells count="2">
    <mergeCell ref="A1:D1"/>
    <mergeCell ref="A3:D3"/>
  </mergeCells>
  <pageMargins left="0.25" right="0.25" top="0.25" bottom="0.2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zoomScaleNormal="100" workbookViewId="0">
      <selection activeCell="B1" sqref="B1:H1"/>
    </sheetView>
  </sheetViews>
  <sheetFormatPr defaultRowHeight="13.5" x14ac:dyDescent="0.25"/>
  <cols>
    <col min="1" max="1" width="5.7109375" style="1" customWidth="1"/>
    <col min="2" max="2" width="38" style="1" customWidth="1"/>
    <col min="3" max="3" width="19.85546875" style="1" customWidth="1"/>
    <col min="4" max="4" width="17.7109375" style="2" customWidth="1"/>
    <col min="5" max="5" width="18.5703125" style="2" customWidth="1"/>
    <col min="6" max="6" width="17.7109375" style="2" customWidth="1"/>
    <col min="7" max="7" width="20.42578125" style="1" customWidth="1"/>
    <col min="8" max="8" width="17.7109375" style="1" customWidth="1"/>
    <col min="9" max="9" width="16.140625" style="1" bestFit="1" customWidth="1"/>
    <col min="10" max="254" width="9.140625" style="1"/>
    <col min="255" max="255" width="0" style="1" hidden="1" customWidth="1"/>
    <col min="256" max="256" width="3.5703125" style="1" customWidth="1"/>
    <col min="257" max="257" width="49.85546875" style="1" customWidth="1"/>
    <col min="258" max="258" width="16" style="1" customWidth="1"/>
    <col min="259" max="259" width="13.5703125" style="1" customWidth="1"/>
    <col min="260" max="260" width="16.7109375" style="1" customWidth="1"/>
    <col min="261" max="261" width="15.140625" style="1" customWidth="1"/>
    <col min="262" max="510" width="9.140625" style="1"/>
    <col min="511" max="511" width="0" style="1" hidden="1" customWidth="1"/>
    <col min="512" max="512" width="3.5703125" style="1" customWidth="1"/>
    <col min="513" max="513" width="49.85546875" style="1" customWidth="1"/>
    <col min="514" max="514" width="16" style="1" customWidth="1"/>
    <col min="515" max="515" width="13.5703125" style="1" customWidth="1"/>
    <col min="516" max="516" width="16.7109375" style="1" customWidth="1"/>
    <col min="517" max="517" width="15.140625" style="1" customWidth="1"/>
    <col min="518" max="766" width="9.140625" style="1"/>
    <col min="767" max="767" width="0" style="1" hidden="1" customWidth="1"/>
    <col min="768" max="768" width="3.5703125" style="1" customWidth="1"/>
    <col min="769" max="769" width="49.85546875" style="1" customWidth="1"/>
    <col min="770" max="770" width="16" style="1" customWidth="1"/>
    <col min="771" max="771" width="13.5703125" style="1" customWidth="1"/>
    <col min="772" max="772" width="16.7109375" style="1" customWidth="1"/>
    <col min="773" max="773" width="15.140625" style="1" customWidth="1"/>
    <col min="774" max="1022" width="9.140625" style="1"/>
    <col min="1023" max="1023" width="0" style="1" hidden="1" customWidth="1"/>
    <col min="1024" max="1024" width="3.5703125" style="1" customWidth="1"/>
    <col min="1025" max="1025" width="49.85546875" style="1" customWidth="1"/>
    <col min="1026" max="1026" width="16" style="1" customWidth="1"/>
    <col min="1027" max="1027" width="13.5703125" style="1" customWidth="1"/>
    <col min="1028" max="1028" width="16.7109375" style="1" customWidth="1"/>
    <col min="1029" max="1029" width="15.140625" style="1" customWidth="1"/>
    <col min="1030" max="1278" width="9.140625" style="1"/>
    <col min="1279" max="1279" width="0" style="1" hidden="1" customWidth="1"/>
    <col min="1280" max="1280" width="3.5703125" style="1" customWidth="1"/>
    <col min="1281" max="1281" width="49.85546875" style="1" customWidth="1"/>
    <col min="1282" max="1282" width="16" style="1" customWidth="1"/>
    <col min="1283" max="1283" width="13.5703125" style="1" customWidth="1"/>
    <col min="1284" max="1284" width="16.7109375" style="1" customWidth="1"/>
    <col min="1285" max="1285" width="15.140625" style="1" customWidth="1"/>
    <col min="1286" max="1534" width="9.140625" style="1"/>
    <col min="1535" max="1535" width="0" style="1" hidden="1" customWidth="1"/>
    <col min="1536" max="1536" width="3.5703125" style="1" customWidth="1"/>
    <col min="1537" max="1537" width="49.85546875" style="1" customWidth="1"/>
    <col min="1538" max="1538" width="16" style="1" customWidth="1"/>
    <col min="1539" max="1539" width="13.5703125" style="1" customWidth="1"/>
    <col min="1540" max="1540" width="16.7109375" style="1" customWidth="1"/>
    <col min="1541" max="1541" width="15.140625" style="1" customWidth="1"/>
    <col min="1542" max="1790" width="9.140625" style="1"/>
    <col min="1791" max="1791" width="0" style="1" hidden="1" customWidth="1"/>
    <col min="1792" max="1792" width="3.5703125" style="1" customWidth="1"/>
    <col min="1793" max="1793" width="49.85546875" style="1" customWidth="1"/>
    <col min="1794" max="1794" width="16" style="1" customWidth="1"/>
    <col min="1795" max="1795" width="13.5703125" style="1" customWidth="1"/>
    <col min="1796" max="1796" width="16.7109375" style="1" customWidth="1"/>
    <col min="1797" max="1797" width="15.140625" style="1" customWidth="1"/>
    <col min="1798" max="2046" width="9.140625" style="1"/>
    <col min="2047" max="2047" width="0" style="1" hidden="1" customWidth="1"/>
    <col min="2048" max="2048" width="3.5703125" style="1" customWidth="1"/>
    <col min="2049" max="2049" width="49.85546875" style="1" customWidth="1"/>
    <col min="2050" max="2050" width="16" style="1" customWidth="1"/>
    <col min="2051" max="2051" width="13.5703125" style="1" customWidth="1"/>
    <col min="2052" max="2052" width="16.7109375" style="1" customWidth="1"/>
    <col min="2053" max="2053" width="15.140625" style="1" customWidth="1"/>
    <col min="2054" max="2302" width="9.140625" style="1"/>
    <col min="2303" max="2303" width="0" style="1" hidden="1" customWidth="1"/>
    <col min="2304" max="2304" width="3.5703125" style="1" customWidth="1"/>
    <col min="2305" max="2305" width="49.85546875" style="1" customWidth="1"/>
    <col min="2306" max="2306" width="16" style="1" customWidth="1"/>
    <col min="2307" max="2307" width="13.5703125" style="1" customWidth="1"/>
    <col min="2308" max="2308" width="16.7109375" style="1" customWidth="1"/>
    <col min="2309" max="2309" width="15.140625" style="1" customWidth="1"/>
    <col min="2310" max="2558" width="9.140625" style="1"/>
    <col min="2559" max="2559" width="0" style="1" hidden="1" customWidth="1"/>
    <col min="2560" max="2560" width="3.5703125" style="1" customWidth="1"/>
    <col min="2561" max="2561" width="49.85546875" style="1" customWidth="1"/>
    <col min="2562" max="2562" width="16" style="1" customWidth="1"/>
    <col min="2563" max="2563" width="13.5703125" style="1" customWidth="1"/>
    <col min="2564" max="2564" width="16.7109375" style="1" customWidth="1"/>
    <col min="2565" max="2565" width="15.140625" style="1" customWidth="1"/>
    <col min="2566" max="2814" width="9.140625" style="1"/>
    <col min="2815" max="2815" width="0" style="1" hidden="1" customWidth="1"/>
    <col min="2816" max="2816" width="3.5703125" style="1" customWidth="1"/>
    <col min="2817" max="2817" width="49.85546875" style="1" customWidth="1"/>
    <col min="2818" max="2818" width="16" style="1" customWidth="1"/>
    <col min="2819" max="2819" width="13.5703125" style="1" customWidth="1"/>
    <col min="2820" max="2820" width="16.7109375" style="1" customWidth="1"/>
    <col min="2821" max="2821" width="15.140625" style="1" customWidth="1"/>
    <col min="2822" max="3070" width="9.140625" style="1"/>
    <col min="3071" max="3071" width="0" style="1" hidden="1" customWidth="1"/>
    <col min="3072" max="3072" width="3.5703125" style="1" customWidth="1"/>
    <col min="3073" max="3073" width="49.85546875" style="1" customWidth="1"/>
    <col min="3074" max="3074" width="16" style="1" customWidth="1"/>
    <col min="3075" max="3075" width="13.5703125" style="1" customWidth="1"/>
    <col min="3076" max="3076" width="16.7109375" style="1" customWidth="1"/>
    <col min="3077" max="3077" width="15.140625" style="1" customWidth="1"/>
    <col min="3078" max="3326" width="9.140625" style="1"/>
    <col min="3327" max="3327" width="0" style="1" hidden="1" customWidth="1"/>
    <col min="3328" max="3328" width="3.5703125" style="1" customWidth="1"/>
    <col min="3329" max="3329" width="49.85546875" style="1" customWidth="1"/>
    <col min="3330" max="3330" width="16" style="1" customWidth="1"/>
    <col min="3331" max="3331" width="13.5703125" style="1" customWidth="1"/>
    <col min="3332" max="3332" width="16.7109375" style="1" customWidth="1"/>
    <col min="3333" max="3333" width="15.140625" style="1" customWidth="1"/>
    <col min="3334" max="3582" width="9.140625" style="1"/>
    <col min="3583" max="3583" width="0" style="1" hidden="1" customWidth="1"/>
    <col min="3584" max="3584" width="3.5703125" style="1" customWidth="1"/>
    <col min="3585" max="3585" width="49.85546875" style="1" customWidth="1"/>
    <col min="3586" max="3586" width="16" style="1" customWidth="1"/>
    <col min="3587" max="3587" width="13.5703125" style="1" customWidth="1"/>
    <col min="3588" max="3588" width="16.7109375" style="1" customWidth="1"/>
    <col min="3589" max="3589" width="15.140625" style="1" customWidth="1"/>
    <col min="3590" max="3838" width="9.140625" style="1"/>
    <col min="3839" max="3839" width="0" style="1" hidden="1" customWidth="1"/>
    <col min="3840" max="3840" width="3.5703125" style="1" customWidth="1"/>
    <col min="3841" max="3841" width="49.85546875" style="1" customWidth="1"/>
    <col min="3842" max="3842" width="16" style="1" customWidth="1"/>
    <col min="3843" max="3843" width="13.5703125" style="1" customWidth="1"/>
    <col min="3844" max="3844" width="16.7109375" style="1" customWidth="1"/>
    <col min="3845" max="3845" width="15.140625" style="1" customWidth="1"/>
    <col min="3846" max="4094" width="9.140625" style="1"/>
    <col min="4095" max="4095" width="0" style="1" hidden="1" customWidth="1"/>
    <col min="4096" max="4096" width="3.5703125" style="1" customWidth="1"/>
    <col min="4097" max="4097" width="49.85546875" style="1" customWidth="1"/>
    <col min="4098" max="4098" width="16" style="1" customWidth="1"/>
    <col min="4099" max="4099" width="13.5703125" style="1" customWidth="1"/>
    <col min="4100" max="4100" width="16.7109375" style="1" customWidth="1"/>
    <col min="4101" max="4101" width="15.140625" style="1" customWidth="1"/>
    <col min="4102" max="4350" width="9.140625" style="1"/>
    <col min="4351" max="4351" width="0" style="1" hidden="1" customWidth="1"/>
    <col min="4352" max="4352" width="3.5703125" style="1" customWidth="1"/>
    <col min="4353" max="4353" width="49.85546875" style="1" customWidth="1"/>
    <col min="4354" max="4354" width="16" style="1" customWidth="1"/>
    <col min="4355" max="4355" width="13.5703125" style="1" customWidth="1"/>
    <col min="4356" max="4356" width="16.7109375" style="1" customWidth="1"/>
    <col min="4357" max="4357" width="15.140625" style="1" customWidth="1"/>
    <col min="4358" max="4606" width="9.140625" style="1"/>
    <col min="4607" max="4607" width="0" style="1" hidden="1" customWidth="1"/>
    <col min="4608" max="4608" width="3.5703125" style="1" customWidth="1"/>
    <col min="4609" max="4609" width="49.85546875" style="1" customWidth="1"/>
    <col min="4610" max="4610" width="16" style="1" customWidth="1"/>
    <col min="4611" max="4611" width="13.5703125" style="1" customWidth="1"/>
    <col min="4612" max="4612" width="16.7109375" style="1" customWidth="1"/>
    <col min="4613" max="4613" width="15.140625" style="1" customWidth="1"/>
    <col min="4614" max="4862" width="9.140625" style="1"/>
    <col min="4863" max="4863" width="0" style="1" hidden="1" customWidth="1"/>
    <col min="4864" max="4864" width="3.5703125" style="1" customWidth="1"/>
    <col min="4865" max="4865" width="49.85546875" style="1" customWidth="1"/>
    <col min="4866" max="4866" width="16" style="1" customWidth="1"/>
    <col min="4867" max="4867" width="13.5703125" style="1" customWidth="1"/>
    <col min="4868" max="4868" width="16.7109375" style="1" customWidth="1"/>
    <col min="4869" max="4869" width="15.140625" style="1" customWidth="1"/>
    <col min="4870" max="5118" width="9.140625" style="1"/>
    <col min="5119" max="5119" width="0" style="1" hidden="1" customWidth="1"/>
    <col min="5120" max="5120" width="3.5703125" style="1" customWidth="1"/>
    <col min="5121" max="5121" width="49.85546875" style="1" customWidth="1"/>
    <col min="5122" max="5122" width="16" style="1" customWidth="1"/>
    <col min="5123" max="5123" width="13.5703125" style="1" customWidth="1"/>
    <col min="5124" max="5124" width="16.7109375" style="1" customWidth="1"/>
    <col min="5125" max="5125" width="15.140625" style="1" customWidth="1"/>
    <col min="5126" max="5374" width="9.140625" style="1"/>
    <col min="5375" max="5375" width="0" style="1" hidden="1" customWidth="1"/>
    <col min="5376" max="5376" width="3.5703125" style="1" customWidth="1"/>
    <col min="5377" max="5377" width="49.85546875" style="1" customWidth="1"/>
    <col min="5378" max="5378" width="16" style="1" customWidth="1"/>
    <col min="5379" max="5379" width="13.5703125" style="1" customWidth="1"/>
    <col min="5380" max="5380" width="16.7109375" style="1" customWidth="1"/>
    <col min="5381" max="5381" width="15.140625" style="1" customWidth="1"/>
    <col min="5382" max="5630" width="9.140625" style="1"/>
    <col min="5631" max="5631" width="0" style="1" hidden="1" customWidth="1"/>
    <col min="5632" max="5632" width="3.5703125" style="1" customWidth="1"/>
    <col min="5633" max="5633" width="49.85546875" style="1" customWidth="1"/>
    <col min="5634" max="5634" width="16" style="1" customWidth="1"/>
    <col min="5635" max="5635" width="13.5703125" style="1" customWidth="1"/>
    <col min="5636" max="5636" width="16.7109375" style="1" customWidth="1"/>
    <col min="5637" max="5637" width="15.140625" style="1" customWidth="1"/>
    <col min="5638" max="5886" width="9.140625" style="1"/>
    <col min="5887" max="5887" width="0" style="1" hidden="1" customWidth="1"/>
    <col min="5888" max="5888" width="3.5703125" style="1" customWidth="1"/>
    <col min="5889" max="5889" width="49.85546875" style="1" customWidth="1"/>
    <col min="5890" max="5890" width="16" style="1" customWidth="1"/>
    <col min="5891" max="5891" width="13.5703125" style="1" customWidth="1"/>
    <col min="5892" max="5892" width="16.7109375" style="1" customWidth="1"/>
    <col min="5893" max="5893" width="15.140625" style="1" customWidth="1"/>
    <col min="5894" max="6142" width="9.140625" style="1"/>
    <col min="6143" max="6143" width="0" style="1" hidden="1" customWidth="1"/>
    <col min="6144" max="6144" width="3.5703125" style="1" customWidth="1"/>
    <col min="6145" max="6145" width="49.85546875" style="1" customWidth="1"/>
    <col min="6146" max="6146" width="16" style="1" customWidth="1"/>
    <col min="6147" max="6147" width="13.5703125" style="1" customWidth="1"/>
    <col min="6148" max="6148" width="16.7109375" style="1" customWidth="1"/>
    <col min="6149" max="6149" width="15.140625" style="1" customWidth="1"/>
    <col min="6150" max="6398" width="9.140625" style="1"/>
    <col min="6399" max="6399" width="0" style="1" hidden="1" customWidth="1"/>
    <col min="6400" max="6400" width="3.5703125" style="1" customWidth="1"/>
    <col min="6401" max="6401" width="49.85546875" style="1" customWidth="1"/>
    <col min="6402" max="6402" width="16" style="1" customWidth="1"/>
    <col min="6403" max="6403" width="13.5703125" style="1" customWidth="1"/>
    <col min="6404" max="6404" width="16.7109375" style="1" customWidth="1"/>
    <col min="6405" max="6405" width="15.140625" style="1" customWidth="1"/>
    <col min="6406" max="6654" width="9.140625" style="1"/>
    <col min="6655" max="6655" width="0" style="1" hidden="1" customWidth="1"/>
    <col min="6656" max="6656" width="3.5703125" style="1" customWidth="1"/>
    <col min="6657" max="6657" width="49.85546875" style="1" customWidth="1"/>
    <col min="6658" max="6658" width="16" style="1" customWidth="1"/>
    <col min="6659" max="6659" width="13.5703125" style="1" customWidth="1"/>
    <col min="6660" max="6660" width="16.7109375" style="1" customWidth="1"/>
    <col min="6661" max="6661" width="15.140625" style="1" customWidth="1"/>
    <col min="6662" max="6910" width="9.140625" style="1"/>
    <col min="6911" max="6911" width="0" style="1" hidden="1" customWidth="1"/>
    <col min="6912" max="6912" width="3.5703125" style="1" customWidth="1"/>
    <col min="6913" max="6913" width="49.85546875" style="1" customWidth="1"/>
    <col min="6914" max="6914" width="16" style="1" customWidth="1"/>
    <col min="6915" max="6915" width="13.5703125" style="1" customWidth="1"/>
    <col min="6916" max="6916" width="16.7109375" style="1" customWidth="1"/>
    <col min="6917" max="6917" width="15.140625" style="1" customWidth="1"/>
    <col min="6918" max="7166" width="9.140625" style="1"/>
    <col min="7167" max="7167" width="0" style="1" hidden="1" customWidth="1"/>
    <col min="7168" max="7168" width="3.5703125" style="1" customWidth="1"/>
    <col min="7169" max="7169" width="49.85546875" style="1" customWidth="1"/>
    <col min="7170" max="7170" width="16" style="1" customWidth="1"/>
    <col min="7171" max="7171" width="13.5703125" style="1" customWidth="1"/>
    <col min="7172" max="7172" width="16.7109375" style="1" customWidth="1"/>
    <col min="7173" max="7173" width="15.140625" style="1" customWidth="1"/>
    <col min="7174" max="7422" width="9.140625" style="1"/>
    <col min="7423" max="7423" width="0" style="1" hidden="1" customWidth="1"/>
    <col min="7424" max="7424" width="3.5703125" style="1" customWidth="1"/>
    <col min="7425" max="7425" width="49.85546875" style="1" customWidth="1"/>
    <col min="7426" max="7426" width="16" style="1" customWidth="1"/>
    <col min="7427" max="7427" width="13.5703125" style="1" customWidth="1"/>
    <col min="7428" max="7428" width="16.7109375" style="1" customWidth="1"/>
    <col min="7429" max="7429" width="15.140625" style="1" customWidth="1"/>
    <col min="7430" max="7678" width="9.140625" style="1"/>
    <col min="7679" max="7679" width="0" style="1" hidden="1" customWidth="1"/>
    <col min="7680" max="7680" width="3.5703125" style="1" customWidth="1"/>
    <col min="7681" max="7681" width="49.85546875" style="1" customWidth="1"/>
    <col min="7682" max="7682" width="16" style="1" customWidth="1"/>
    <col min="7683" max="7683" width="13.5703125" style="1" customWidth="1"/>
    <col min="7684" max="7684" width="16.7109375" style="1" customWidth="1"/>
    <col min="7685" max="7685" width="15.140625" style="1" customWidth="1"/>
    <col min="7686" max="7934" width="9.140625" style="1"/>
    <col min="7935" max="7935" width="0" style="1" hidden="1" customWidth="1"/>
    <col min="7936" max="7936" width="3.5703125" style="1" customWidth="1"/>
    <col min="7937" max="7937" width="49.85546875" style="1" customWidth="1"/>
    <col min="7938" max="7938" width="16" style="1" customWidth="1"/>
    <col min="7939" max="7939" width="13.5703125" style="1" customWidth="1"/>
    <col min="7940" max="7940" width="16.7109375" style="1" customWidth="1"/>
    <col min="7941" max="7941" width="15.140625" style="1" customWidth="1"/>
    <col min="7942" max="8190" width="9.140625" style="1"/>
    <col min="8191" max="8191" width="0" style="1" hidden="1" customWidth="1"/>
    <col min="8192" max="8192" width="3.5703125" style="1" customWidth="1"/>
    <col min="8193" max="8193" width="49.85546875" style="1" customWidth="1"/>
    <col min="8194" max="8194" width="16" style="1" customWidth="1"/>
    <col min="8195" max="8195" width="13.5703125" style="1" customWidth="1"/>
    <col min="8196" max="8196" width="16.7109375" style="1" customWidth="1"/>
    <col min="8197" max="8197" width="15.140625" style="1" customWidth="1"/>
    <col min="8198" max="8446" width="9.140625" style="1"/>
    <col min="8447" max="8447" width="0" style="1" hidden="1" customWidth="1"/>
    <col min="8448" max="8448" width="3.5703125" style="1" customWidth="1"/>
    <col min="8449" max="8449" width="49.85546875" style="1" customWidth="1"/>
    <col min="8450" max="8450" width="16" style="1" customWidth="1"/>
    <col min="8451" max="8451" width="13.5703125" style="1" customWidth="1"/>
    <col min="8452" max="8452" width="16.7109375" style="1" customWidth="1"/>
    <col min="8453" max="8453" width="15.140625" style="1" customWidth="1"/>
    <col min="8454" max="8702" width="9.140625" style="1"/>
    <col min="8703" max="8703" width="0" style="1" hidden="1" customWidth="1"/>
    <col min="8704" max="8704" width="3.5703125" style="1" customWidth="1"/>
    <col min="8705" max="8705" width="49.85546875" style="1" customWidth="1"/>
    <col min="8706" max="8706" width="16" style="1" customWidth="1"/>
    <col min="8707" max="8707" width="13.5703125" style="1" customWidth="1"/>
    <col min="8708" max="8708" width="16.7109375" style="1" customWidth="1"/>
    <col min="8709" max="8709" width="15.140625" style="1" customWidth="1"/>
    <col min="8710" max="8958" width="9.140625" style="1"/>
    <col min="8959" max="8959" width="0" style="1" hidden="1" customWidth="1"/>
    <col min="8960" max="8960" width="3.5703125" style="1" customWidth="1"/>
    <col min="8961" max="8961" width="49.85546875" style="1" customWidth="1"/>
    <col min="8962" max="8962" width="16" style="1" customWidth="1"/>
    <col min="8963" max="8963" width="13.5703125" style="1" customWidth="1"/>
    <col min="8964" max="8964" width="16.7109375" style="1" customWidth="1"/>
    <col min="8965" max="8965" width="15.140625" style="1" customWidth="1"/>
    <col min="8966" max="9214" width="9.140625" style="1"/>
    <col min="9215" max="9215" width="0" style="1" hidden="1" customWidth="1"/>
    <col min="9216" max="9216" width="3.5703125" style="1" customWidth="1"/>
    <col min="9217" max="9217" width="49.85546875" style="1" customWidth="1"/>
    <col min="9218" max="9218" width="16" style="1" customWidth="1"/>
    <col min="9219" max="9219" width="13.5703125" style="1" customWidth="1"/>
    <col min="9220" max="9220" width="16.7109375" style="1" customWidth="1"/>
    <col min="9221" max="9221" width="15.140625" style="1" customWidth="1"/>
    <col min="9222" max="9470" width="9.140625" style="1"/>
    <col min="9471" max="9471" width="0" style="1" hidden="1" customWidth="1"/>
    <col min="9472" max="9472" width="3.5703125" style="1" customWidth="1"/>
    <col min="9473" max="9473" width="49.85546875" style="1" customWidth="1"/>
    <col min="9474" max="9474" width="16" style="1" customWidth="1"/>
    <col min="9475" max="9475" width="13.5703125" style="1" customWidth="1"/>
    <col min="9476" max="9476" width="16.7109375" style="1" customWidth="1"/>
    <col min="9477" max="9477" width="15.140625" style="1" customWidth="1"/>
    <col min="9478" max="9726" width="9.140625" style="1"/>
    <col min="9727" max="9727" width="0" style="1" hidden="1" customWidth="1"/>
    <col min="9728" max="9728" width="3.5703125" style="1" customWidth="1"/>
    <col min="9729" max="9729" width="49.85546875" style="1" customWidth="1"/>
    <col min="9730" max="9730" width="16" style="1" customWidth="1"/>
    <col min="9731" max="9731" width="13.5703125" style="1" customWidth="1"/>
    <col min="9732" max="9732" width="16.7109375" style="1" customWidth="1"/>
    <col min="9733" max="9733" width="15.140625" style="1" customWidth="1"/>
    <col min="9734" max="9982" width="9.140625" style="1"/>
    <col min="9983" max="9983" width="0" style="1" hidden="1" customWidth="1"/>
    <col min="9984" max="9984" width="3.5703125" style="1" customWidth="1"/>
    <col min="9985" max="9985" width="49.85546875" style="1" customWidth="1"/>
    <col min="9986" max="9986" width="16" style="1" customWidth="1"/>
    <col min="9987" max="9987" width="13.5703125" style="1" customWidth="1"/>
    <col min="9988" max="9988" width="16.7109375" style="1" customWidth="1"/>
    <col min="9989" max="9989" width="15.140625" style="1" customWidth="1"/>
    <col min="9990" max="10238" width="9.140625" style="1"/>
    <col min="10239" max="10239" width="0" style="1" hidden="1" customWidth="1"/>
    <col min="10240" max="10240" width="3.5703125" style="1" customWidth="1"/>
    <col min="10241" max="10241" width="49.85546875" style="1" customWidth="1"/>
    <col min="10242" max="10242" width="16" style="1" customWidth="1"/>
    <col min="10243" max="10243" width="13.5703125" style="1" customWidth="1"/>
    <col min="10244" max="10244" width="16.7109375" style="1" customWidth="1"/>
    <col min="10245" max="10245" width="15.140625" style="1" customWidth="1"/>
    <col min="10246" max="10494" width="9.140625" style="1"/>
    <col min="10495" max="10495" width="0" style="1" hidden="1" customWidth="1"/>
    <col min="10496" max="10496" width="3.5703125" style="1" customWidth="1"/>
    <col min="10497" max="10497" width="49.85546875" style="1" customWidth="1"/>
    <col min="10498" max="10498" width="16" style="1" customWidth="1"/>
    <col min="10499" max="10499" width="13.5703125" style="1" customWidth="1"/>
    <col min="10500" max="10500" width="16.7109375" style="1" customWidth="1"/>
    <col min="10501" max="10501" width="15.140625" style="1" customWidth="1"/>
    <col min="10502" max="10750" width="9.140625" style="1"/>
    <col min="10751" max="10751" width="0" style="1" hidden="1" customWidth="1"/>
    <col min="10752" max="10752" width="3.5703125" style="1" customWidth="1"/>
    <col min="10753" max="10753" width="49.85546875" style="1" customWidth="1"/>
    <col min="10754" max="10754" width="16" style="1" customWidth="1"/>
    <col min="10755" max="10755" width="13.5703125" style="1" customWidth="1"/>
    <col min="10756" max="10756" width="16.7109375" style="1" customWidth="1"/>
    <col min="10757" max="10757" width="15.140625" style="1" customWidth="1"/>
    <col min="10758" max="11006" width="9.140625" style="1"/>
    <col min="11007" max="11007" width="0" style="1" hidden="1" customWidth="1"/>
    <col min="11008" max="11008" width="3.5703125" style="1" customWidth="1"/>
    <col min="11009" max="11009" width="49.85546875" style="1" customWidth="1"/>
    <col min="11010" max="11010" width="16" style="1" customWidth="1"/>
    <col min="11011" max="11011" width="13.5703125" style="1" customWidth="1"/>
    <col min="11012" max="11012" width="16.7109375" style="1" customWidth="1"/>
    <col min="11013" max="11013" width="15.140625" style="1" customWidth="1"/>
    <col min="11014" max="11262" width="9.140625" style="1"/>
    <col min="11263" max="11263" width="0" style="1" hidden="1" customWidth="1"/>
    <col min="11264" max="11264" width="3.5703125" style="1" customWidth="1"/>
    <col min="11265" max="11265" width="49.85546875" style="1" customWidth="1"/>
    <col min="11266" max="11266" width="16" style="1" customWidth="1"/>
    <col min="11267" max="11267" width="13.5703125" style="1" customWidth="1"/>
    <col min="11268" max="11268" width="16.7109375" style="1" customWidth="1"/>
    <col min="11269" max="11269" width="15.140625" style="1" customWidth="1"/>
    <col min="11270" max="11518" width="9.140625" style="1"/>
    <col min="11519" max="11519" width="0" style="1" hidden="1" customWidth="1"/>
    <col min="11520" max="11520" width="3.5703125" style="1" customWidth="1"/>
    <col min="11521" max="11521" width="49.85546875" style="1" customWidth="1"/>
    <col min="11522" max="11522" width="16" style="1" customWidth="1"/>
    <col min="11523" max="11523" width="13.5703125" style="1" customWidth="1"/>
    <col min="11524" max="11524" width="16.7109375" style="1" customWidth="1"/>
    <col min="11525" max="11525" width="15.140625" style="1" customWidth="1"/>
    <col min="11526" max="11774" width="9.140625" style="1"/>
    <col min="11775" max="11775" width="0" style="1" hidden="1" customWidth="1"/>
    <col min="11776" max="11776" width="3.5703125" style="1" customWidth="1"/>
    <col min="11777" max="11777" width="49.85546875" style="1" customWidth="1"/>
    <col min="11778" max="11778" width="16" style="1" customWidth="1"/>
    <col min="11779" max="11779" width="13.5703125" style="1" customWidth="1"/>
    <col min="11780" max="11780" width="16.7109375" style="1" customWidth="1"/>
    <col min="11781" max="11781" width="15.140625" style="1" customWidth="1"/>
    <col min="11782" max="12030" width="9.140625" style="1"/>
    <col min="12031" max="12031" width="0" style="1" hidden="1" customWidth="1"/>
    <col min="12032" max="12032" width="3.5703125" style="1" customWidth="1"/>
    <col min="12033" max="12033" width="49.85546875" style="1" customWidth="1"/>
    <col min="12034" max="12034" width="16" style="1" customWidth="1"/>
    <col min="12035" max="12035" width="13.5703125" style="1" customWidth="1"/>
    <col min="12036" max="12036" width="16.7109375" style="1" customWidth="1"/>
    <col min="12037" max="12037" width="15.140625" style="1" customWidth="1"/>
    <col min="12038" max="12286" width="9.140625" style="1"/>
    <col min="12287" max="12287" width="0" style="1" hidden="1" customWidth="1"/>
    <col min="12288" max="12288" width="3.5703125" style="1" customWidth="1"/>
    <col min="12289" max="12289" width="49.85546875" style="1" customWidth="1"/>
    <col min="12290" max="12290" width="16" style="1" customWidth="1"/>
    <col min="12291" max="12291" width="13.5703125" style="1" customWidth="1"/>
    <col min="12292" max="12292" width="16.7109375" style="1" customWidth="1"/>
    <col min="12293" max="12293" width="15.140625" style="1" customWidth="1"/>
    <col min="12294" max="12542" width="9.140625" style="1"/>
    <col min="12543" max="12543" width="0" style="1" hidden="1" customWidth="1"/>
    <col min="12544" max="12544" width="3.5703125" style="1" customWidth="1"/>
    <col min="12545" max="12545" width="49.85546875" style="1" customWidth="1"/>
    <col min="12546" max="12546" width="16" style="1" customWidth="1"/>
    <col min="12547" max="12547" width="13.5703125" style="1" customWidth="1"/>
    <col min="12548" max="12548" width="16.7109375" style="1" customWidth="1"/>
    <col min="12549" max="12549" width="15.140625" style="1" customWidth="1"/>
    <col min="12550" max="12798" width="9.140625" style="1"/>
    <col min="12799" max="12799" width="0" style="1" hidden="1" customWidth="1"/>
    <col min="12800" max="12800" width="3.5703125" style="1" customWidth="1"/>
    <col min="12801" max="12801" width="49.85546875" style="1" customWidth="1"/>
    <col min="12802" max="12802" width="16" style="1" customWidth="1"/>
    <col min="12803" max="12803" width="13.5703125" style="1" customWidth="1"/>
    <col min="12804" max="12804" width="16.7109375" style="1" customWidth="1"/>
    <col min="12805" max="12805" width="15.140625" style="1" customWidth="1"/>
    <col min="12806" max="13054" width="9.140625" style="1"/>
    <col min="13055" max="13055" width="0" style="1" hidden="1" customWidth="1"/>
    <col min="13056" max="13056" width="3.5703125" style="1" customWidth="1"/>
    <col min="13057" max="13057" width="49.85546875" style="1" customWidth="1"/>
    <col min="13058" max="13058" width="16" style="1" customWidth="1"/>
    <col min="13059" max="13059" width="13.5703125" style="1" customWidth="1"/>
    <col min="13060" max="13060" width="16.7109375" style="1" customWidth="1"/>
    <col min="13061" max="13061" width="15.140625" style="1" customWidth="1"/>
    <col min="13062" max="13310" width="9.140625" style="1"/>
    <col min="13311" max="13311" width="0" style="1" hidden="1" customWidth="1"/>
    <col min="13312" max="13312" width="3.5703125" style="1" customWidth="1"/>
    <col min="13313" max="13313" width="49.85546875" style="1" customWidth="1"/>
    <col min="13314" max="13314" width="16" style="1" customWidth="1"/>
    <col min="13315" max="13315" width="13.5703125" style="1" customWidth="1"/>
    <col min="13316" max="13316" width="16.7109375" style="1" customWidth="1"/>
    <col min="13317" max="13317" width="15.140625" style="1" customWidth="1"/>
    <col min="13318" max="13566" width="9.140625" style="1"/>
    <col min="13567" max="13567" width="0" style="1" hidden="1" customWidth="1"/>
    <col min="13568" max="13568" width="3.5703125" style="1" customWidth="1"/>
    <col min="13569" max="13569" width="49.85546875" style="1" customWidth="1"/>
    <col min="13570" max="13570" width="16" style="1" customWidth="1"/>
    <col min="13571" max="13571" width="13.5703125" style="1" customWidth="1"/>
    <col min="13572" max="13572" width="16.7109375" style="1" customWidth="1"/>
    <col min="13573" max="13573" width="15.140625" style="1" customWidth="1"/>
    <col min="13574" max="13822" width="9.140625" style="1"/>
    <col min="13823" max="13823" width="0" style="1" hidden="1" customWidth="1"/>
    <col min="13824" max="13824" width="3.5703125" style="1" customWidth="1"/>
    <col min="13825" max="13825" width="49.85546875" style="1" customWidth="1"/>
    <col min="13826" max="13826" width="16" style="1" customWidth="1"/>
    <col min="13827" max="13827" width="13.5703125" style="1" customWidth="1"/>
    <col min="13828" max="13828" width="16.7109375" style="1" customWidth="1"/>
    <col min="13829" max="13829" width="15.140625" style="1" customWidth="1"/>
    <col min="13830" max="14078" width="9.140625" style="1"/>
    <col min="14079" max="14079" width="0" style="1" hidden="1" customWidth="1"/>
    <col min="14080" max="14080" width="3.5703125" style="1" customWidth="1"/>
    <col min="14081" max="14081" width="49.85546875" style="1" customWidth="1"/>
    <col min="14082" max="14082" width="16" style="1" customWidth="1"/>
    <col min="14083" max="14083" width="13.5703125" style="1" customWidth="1"/>
    <col min="14084" max="14084" width="16.7109375" style="1" customWidth="1"/>
    <col min="14085" max="14085" width="15.140625" style="1" customWidth="1"/>
    <col min="14086" max="14334" width="9.140625" style="1"/>
    <col min="14335" max="14335" width="0" style="1" hidden="1" customWidth="1"/>
    <col min="14336" max="14336" width="3.5703125" style="1" customWidth="1"/>
    <col min="14337" max="14337" width="49.85546875" style="1" customWidth="1"/>
    <col min="14338" max="14338" width="16" style="1" customWidth="1"/>
    <col min="14339" max="14339" width="13.5703125" style="1" customWidth="1"/>
    <col min="14340" max="14340" width="16.7109375" style="1" customWidth="1"/>
    <col min="14341" max="14341" width="15.140625" style="1" customWidth="1"/>
    <col min="14342" max="14590" width="9.140625" style="1"/>
    <col min="14591" max="14591" width="0" style="1" hidden="1" customWidth="1"/>
    <col min="14592" max="14592" width="3.5703125" style="1" customWidth="1"/>
    <col min="14593" max="14593" width="49.85546875" style="1" customWidth="1"/>
    <col min="14594" max="14594" width="16" style="1" customWidth="1"/>
    <col min="14595" max="14595" width="13.5703125" style="1" customWidth="1"/>
    <col min="14596" max="14596" width="16.7109375" style="1" customWidth="1"/>
    <col min="14597" max="14597" width="15.140625" style="1" customWidth="1"/>
    <col min="14598" max="14846" width="9.140625" style="1"/>
    <col min="14847" max="14847" width="0" style="1" hidden="1" customWidth="1"/>
    <col min="14848" max="14848" width="3.5703125" style="1" customWidth="1"/>
    <col min="14849" max="14849" width="49.85546875" style="1" customWidth="1"/>
    <col min="14850" max="14850" width="16" style="1" customWidth="1"/>
    <col min="14851" max="14851" width="13.5703125" style="1" customWidth="1"/>
    <col min="14852" max="14852" width="16.7109375" style="1" customWidth="1"/>
    <col min="14853" max="14853" width="15.140625" style="1" customWidth="1"/>
    <col min="14854" max="15102" width="9.140625" style="1"/>
    <col min="15103" max="15103" width="0" style="1" hidden="1" customWidth="1"/>
    <col min="15104" max="15104" width="3.5703125" style="1" customWidth="1"/>
    <col min="15105" max="15105" width="49.85546875" style="1" customWidth="1"/>
    <col min="15106" max="15106" width="16" style="1" customWidth="1"/>
    <col min="15107" max="15107" width="13.5703125" style="1" customWidth="1"/>
    <col min="15108" max="15108" width="16.7109375" style="1" customWidth="1"/>
    <col min="15109" max="15109" width="15.140625" style="1" customWidth="1"/>
    <col min="15110" max="15358" width="9.140625" style="1"/>
    <col min="15359" max="15359" width="0" style="1" hidden="1" customWidth="1"/>
    <col min="15360" max="15360" width="3.5703125" style="1" customWidth="1"/>
    <col min="15361" max="15361" width="49.85546875" style="1" customWidth="1"/>
    <col min="15362" max="15362" width="16" style="1" customWidth="1"/>
    <col min="15363" max="15363" width="13.5703125" style="1" customWidth="1"/>
    <col min="15364" max="15364" width="16.7109375" style="1" customWidth="1"/>
    <col min="15365" max="15365" width="15.140625" style="1" customWidth="1"/>
    <col min="15366" max="15614" width="9.140625" style="1"/>
    <col min="15615" max="15615" width="0" style="1" hidden="1" customWidth="1"/>
    <col min="15616" max="15616" width="3.5703125" style="1" customWidth="1"/>
    <col min="15617" max="15617" width="49.85546875" style="1" customWidth="1"/>
    <col min="15618" max="15618" width="16" style="1" customWidth="1"/>
    <col min="15619" max="15619" width="13.5703125" style="1" customWidth="1"/>
    <col min="15620" max="15620" width="16.7109375" style="1" customWidth="1"/>
    <col min="15621" max="15621" width="15.140625" style="1" customWidth="1"/>
    <col min="15622" max="15870" width="9.140625" style="1"/>
    <col min="15871" max="15871" width="0" style="1" hidden="1" customWidth="1"/>
    <col min="15872" max="15872" width="3.5703125" style="1" customWidth="1"/>
    <col min="15873" max="15873" width="49.85546875" style="1" customWidth="1"/>
    <col min="15874" max="15874" width="16" style="1" customWidth="1"/>
    <col min="15875" max="15875" width="13.5703125" style="1" customWidth="1"/>
    <col min="15876" max="15876" width="16.7109375" style="1" customWidth="1"/>
    <col min="15877" max="15877" width="15.140625" style="1" customWidth="1"/>
    <col min="15878" max="16126" width="9.140625" style="1"/>
    <col min="16127" max="16127" width="0" style="1" hidden="1" customWidth="1"/>
    <col min="16128" max="16128" width="3.5703125" style="1" customWidth="1"/>
    <col min="16129" max="16129" width="49.85546875" style="1" customWidth="1"/>
    <col min="16130" max="16130" width="16" style="1" customWidth="1"/>
    <col min="16131" max="16131" width="13.5703125" style="1" customWidth="1"/>
    <col min="16132" max="16132" width="16.7109375" style="1" customWidth="1"/>
    <col min="16133" max="16133" width="15.140625" style="1" customWidth="1"/>
    <col min="16134" max="16384" width="9.140625" style="1"/>
  </cols>
  <sheetData>
    <row r="1" spans="1:10" s="5" customFormat="1" ht="17.25" x14ac:dyDescent="0.25">
      <c r="A1" s="33"/>
      <c r="B1" s="193" t="s">
        <v>266</v>
      </c>
      <c r="C1" s="193"/>
      <c r="D1" s="193"/>
      <c r="E1" s="193"/>
      <c r="F1" s="193"/>
      <c r="G1" s="193"/>
      <c r="H1" s="193"/>
    </row>
    <row r="2" spans="1:10" s="5" customFormat="1" ht="17.25" x14ac:dyDescent="0.25">
      <c r="A2" s="31"/>
      <c r="B2" s="31"/>
      <c r="C2" s="31"/>
      <c r="D2" s="31"/>
      <c r="E2" s="31"/>
      <c r="F2" s="31"/>
      <c r="G2" s="31"/>
      <c r="H2" s="31"/>
    </row>
    <row r="3" spans="1:10" s="5" customFormat="1" ht="27.75" customHeight="1" x14ac:dyDescent="0.25">
      <c r="A3" s="200" t="s">
        <v>430</v>
      </c>
      <c r="B3" s="200"/>
      <c r="C3" s="200"/>
      <c r="D3" s="200"/>
      <c r="E3" s="200"/>
      <c r="F3" s="200"/>
      <c r="G3" s="200"/>
      <c r="H3" s="200"/>
    </row>
    <row r="4" spans="1:10" s="5" customFormat="1" ht="14.25" thickBot="1" x14ac:dyDescent="0.3">
      <c r="A4" s="17"/>
      <c r="B4" s="29"/>
      <c r="C4" s="29"/>
      <c r="D4" s="29"/>
      <c r="E4" s="29"/>
      <c r="F4" s="17"/>
      <c r="G4" s="17"/>
      <c r="H4" s="17"/>
    </row>
    <row r="5" spans="1:10" s="5" customFormat="1" ht="32.25" customHeight="1" x14ac:dyDescent="0.25">
      <c r="A5" s="194" t="s">
        <v>265</v>
      </c>
      <c r="B5" s="196" t="s">
        <v>274</v>
      </c>
      <c r="C5" s="198" t="s">
        <v>273</v>
      </c>
      <c r="D5" s="198"/>
      <c r="E5" s="198" t="s">
        <v>272</v>
      </c>
      <c r="F5" s="198"/>
      <c r="G5" s="198" t="s">
        <v>271</v>
      </c>
      <c r="H5" s="199"/>
    </row>
    <row r="6" spans="1:10" s="5" customFormat="1" ht="32.25" customHeight="1" x14ac:dyDescent="0.25">
      <c r="A6" s="195"/>
      <c r="B6" s="197"/>
      <c r="C6" s="14" t="s">
        <v>260</v>
      </c>
      <c r="D6" s="15" t="s">
        <v>270</v>
      </c>
      <c r="E6" s="14" t="s">
        <v>260</v>
      </c>
      <c r="F6" s="15" t="s">
        <v>270</v>
      </c>
      <c r="G6" s="14" t="s">
        <v>260</v>
      </c>
      <c r="H6" s="13" t="s">
        <v>270</v>
      </c>
    </row>
    <row r="7" spans="1:10" s="23" customFormat="1" ht="27" customHeight="1" x14ac:dyDescent="0.25">
      <c r="A7" s="10">
        <v>1</v>
      </c>
      <c r="B7" s="28" t="s">
        <v>269</v>
      </c>
      <c r="C7" s="25">
        <v>11195684.5</v>
      </c>
      <c r="D7" s="26">
        <v>4483535.7717000004</v>
      </c>
      <c r="E7" s="25">
        <v>0</v>
      </c>
      <c r="F7" s="26">
        <v>0</v>
      </c>
      <c r="G7" s="25">
        <f>+C7+E7</f>
        <v>11195684.5</v>
      </c>
      <c r="H7" s="24">
        <f>+D7+F7</f>
        <v>4483535.7717000004</v>
      </c>
    </row>
    <row r="8" spans="1:10" s="23" customFormat="1" ht="27" customHeight="1" x14ac:dyDescent="0.25">
      <c r="A8" s="10">
        <v>2</v>
      </c>
      <c r="B8" s="27" t="s">
        <v>268</v>
      </c>
      <c r="C8" s="25">
        <v>9875000</v>
      </c>
      <c r="D8" s="26">
        <v>3954641.25</v>
      </c>
      <c r="E8" s="25">
        <v>0</v>
      </c>
      <c r="F8" s="26">
        <v>0</v>
      </c>
      <c r="G8" s="25">
        <f t="shared" ref="G8:G9" si="0">+C8+E8</f>
        <v>9875000</v>
      </c>
      <c r="H8" s="24">
        <f t="shared" ref="H8:H9" si="1">+D8+F8</f>
        <v>3954641.25</v>
      </c>
    </row>
    <row r="9" spans="1:10" s="23" customFormat="1" ht="27" customHeight="1" x14ac:dyDescent="0.25">
      <c r="A9" s="10">
        <v>3</v>
      </c>
      <c r="B9" s="27" t="s">
        <v>267</v>
      </c>
      <c r="C9" s="25">
        <v>13500000</v>
      </c>
      <c r="D9" s="26">
        <v>5480595</v>
      </c>
      <c r="E9" s="25">
        <v>0</v>
      </c>
      <c r="F9" s="26">
        <v>0</v>
      </c>
      <c r="G9" s="25">
        <f t="shared" si="0"/>
        <v>13500000</v>
      </c>
      <c r="H9" s="24">
        <f t="shared" si="1"/>
        <v>5480595</v>
      </c>
    </row>
    <row r="10" spans="1:10" s="2" customFormat="1" ht="22.5" customHeight="1" thickBot="1" x14ac:dyDescent="0.3">
      <c r="A10" s="22"/>
      <c r="B10" s="21" t="s">
        <v>0</v>
      </c>
      <c r="C10" s="20">
        <f>SUM(C7:C9)</f>
        <v>34570684.5</v>
      </c>
      <c r="D10" s="20">
        <f>SUM(D7:D9)</f>
        <v>13918772.0217</v>
      </c>
      <c r="E10" s="19">
        <v>0</v>
      </c>
      <c r="F10" s="20">
        <v>0</v>
      </c>
      <c r="G10" s="20">
        <f>SUM(G7:G9)</f>
        <v>34570684.5</v>
      </c>
      <c r="H10" s="20">
        <f>SUM(H7:H9)</f>
        <v>13918772.0217</v>
      </c>
      <c r="I10" s="1"/>
      <c r="J10" s="1"/>
    </row>
    <row r="11" spans="1:10" s="2" customFormat="1" x14ac:dyDescent="0.25">
      <c r="A11" s="1"/>
      <c r="B11" s="1"/>
      <c r="C11" s="1"/>
      <c r="E11" s="18"/>
      <c r="G11" s="1"/>
      <c r="H11" s="1"/>
      <c r="I11" s="1"/>
      <c r="J11" s="1"/>
    </row>
    <row r="12" spans="1:10" s="2" customFormat="1" x14ac:dyDescent="0.25">
      <c r="A12" s="1"/>
      <c r="B12" s="1"/>
      <c r="C12" s="1"/>
      <c r="E12" s="18"/>
      <c r="G12" s="1"/>
      <c r="H12" s="1"/>
      <c r="I12" s="1"/>
      <c r="J12" s="1"/>
    </row>
    <row r="13" spans="1:10" s="2" customFormat="1" x14ac:dyDescent="0.25">
      <c r="A13" s="1"/>
      <c r="B13" s="1"/>
      <c r="C13" s="1"/>
      <c r="E13" s="18"/>
      <c r="G13" s="1"/>
      <c r="H13" s="1"/>
      <c r="I13" s="1"/>
      <c r="J13" s="1"/>
    </row>
    <row r="14" spans="1:10" s="2" customFormat="1" x14ac:dyDescent="0.25">
      <c r="A14" s="1"/>
      <c r="B14" s="1"/>
      <c r="C14" s="1"/>
      <c r="E14" s="18"/>
      <c r="G14" s="1"/>
      <c r="H14" s="1"/>
      <c r="I14" s="1"/>
      <c r="J14" s="1"/>
    </row>
    <row r="15" spans="1:10" s="2" customFormat="1" x14ac:dyDescent="0.25">
      <c r="A15" s="1"/>
      <c r="B15" s="1"/>
      <c r="C15" s="1"/>
      <c r="E15" s="18"/>
      <c r="G15" s="1"/>
      <c r="H15" s="1"/>
      <c r="I15" s="1"/>
      <c r="J15" s="1"/>
    </row>
    <row r="16" spans="1:10" s="2" customFormat="1" x14ac:dyDescent="0.25">
      <c r="A16" s="1"/>
      <c r="B16" s="1"/>
      <c r="C16" s="1"/>
      <c r="E16" s="18"/>
      <c r="G16" s="1"/>
      <c r="H16" s="1"/>
      <c r="I16" s="1"/>
      <c r="J16" s="1"/>
    </row>
    <row r="17" spans="1:10" s="2" customFormat="1" x14ac:dyDescent="0.25">
      <c r="A17" s="1"/>
      <c r="B17" s="1"/>
      <c r="C17" s="1"/>
      <c r="E17" s="18"/>
      <c r="G17" s="1"/>
      <c r="H17" s="1"/>
      <c r="I17" s="1"/>
      <c r="J17" s="1"/>
    </row>
    <row r="18" spans="1:10" s="2" customFormat="1" x14ac:dyDescent="0.25">
      <c r="A18" s="1"/>
      <c r="B18" s="1"/>
      <c r="C18" s="1"/>
      <c r="E18" s="18"/>
      <c r="G18" s="1"/>
      <c r="H18" s="1"/>
      <c r="I18" s="1"/>
      <c r="J18" s="1"/>
    </row>
    <row r="19" spans="1:10" s="2" customFormat="1" x14ac:dyDescent="0.25">
      <c r="A19" s="1"/>
      <c r="B19" s="1"/>
      <c r="C19" s="1"/>
      <c r="E19" s="18"/>
      <c r="G19" s="1"/>
      <c r="H19" s="1"/>
      <c r="I19" s="1"/>
      <c r="J19" s="1"/>
    </row>
    <row r="20" spans="1:10" s="2" customFormat="1" x14ac:dyDescent="0.25">
      <c r="A20" s="1"/>
      <c r="B20" s="1"/>
      <c r="C20" s="1"/>
      <c r="E20" s="18"/>
      <c r="G20" s="1"/>
      <c r="H20" s="1"/>
      <c r="I20" s="1"/>
      <c r="J20" s="1"/>
    </row>
    <row r="21" spans="1:10" s="2" customFormat="1" x14ac:dyDescent="0.25">
      <c r="A21" s="1"/>
      <c r="B21" s="1"/>
      <c r="C21" s="1"/>
      <c r="E21" s="18"/>
      <c r="G21" s="1"/>
      <c r="H21" s="1"/>
      <c r="I21" s="1"/>
      <c r="J21" s="1"/>
    </row>
    <row r="22" spans="1:10" s="2" customFormat="1" x14ac:dyDescent="0.25">
      <c r="A22" s="1"/>
      <c r="B22" s="1"/>
      <c r="C22" s="1"/>
      <c r="E22" s="18"/>
      <c r="G22" s="1"/>
      <c r="H22" s="1"/>
      <c r="I22" s="1"/>
      <c r="J22" s="1"/>
    </row>
    <row r="23" spans="1:10" s="2" customFormat="1" x14ac:dyDescent="0.25">
      <c r="A23" s="1"/>
      <c r="B23" s="1"/>
      <c r="C23" s="1"/>
      <c r="E23" s="18"/>
      <c r="G23" s="1"/>
      <c r="H23" s="1"/>
      <c r="I23" s="1"/>
      <c r="J23" s="1"/>
    </row>
    <row r="24" spans="1:10" s="2" customFormat="1" x14ac:dyDescent="0.25">
      <c r="A24" s="1"/>
      <c r="B24" s="1"/>
      <c r="C24" s="1"/>
      <c r="E24" s="18"/>
      <c r="G24" s="1"/>
      <c r="H24" s="1"/>
      <c r="I24" s="1"/>
      <c r="J24" s="1"/>
    </row>
    <row r="25" spans="1:10" s="2" customFormat="1" x14ac:dyDescent="0.25">
      <c r="A25" s="1"/>
      <c r="B25" s="1"/>
      <c r="C25" s="1"/>
      <c r="E25" s="18"/>
      <c r="G25" s="1"/>
      <c r="H25" s="1"/>
      <c r="I25" s="1"/>
      <c r="J25" s="1"/>
    </row>
    <row r="26" spans="1:10" s="2" customFormat="1" x14ac:dyDescent="0.25">
      <c r="A26" s="1"/>
      <c r="B26" s="1"/>
      <c r="C26" s="1"/>
      <c r="E26" s="18"/>
      <c r="G26" s="1"/>
      <c r="H26" s="1"/>
      <c r="I26" s="1"/>
      <c r="J26" s="1"/>
    </row>
    <row r="27" spans="1:10" s="2" customFormat="1" x14ac:dyDescent="0.25">
      <c r="A27" s="1"/>
      <c r="B27" s="1"/>
      <c r="C27" s="1"/>
      <c r="E27" s="18"/>
      <c r="G27" s="1"/>
      <c r="H27" s="1"/>
      <c r="I27" s="1"/>
      <c r="J27" s="1"/>
    </row>
    <row r="28" spans="1:10" s="2" customFormat="1" x14ac:dyDescent="0.25">
      <c r="A28" s="1"/>
      <c r="B28" s="1"/>
      <c r="C28" s="1"/>
      <c r="E28" s="18"/>
      <c r="G28" s="1"/>
      <c r="H28" s="1"/>
      <c r="I28" s="1"/>
      <c r="J28" s="1"/>
    </row>
    <row r="29" spans="1:10" s="2" customFormat="1" x14ac:dyDescent="0.25">
      <c r="A29" s="1"/>
      <c r="B29" s="1"/>
      <c r="C29" s="1"/>
      <c r="E29" s="18"/>
      <c r="G29" s="1"/>
      <c r="H29" s="1"/>
      <c r="I29" s="1"/>
      <c r="J29" s="1"/>
    </row>
    <row r="30" spans="1:10" s="2" customFormat="1" x14ac:dyDescent="0.25">
      <c r="A30" s="1"/>
      <c r="B30" s="1"/>
      <c r="C30" s="1"/>
      <c r="E30" s="18"/>
      <c r="G30" s="1"/>
      <c r="H30" s="1"/>
      <c r="I30" s="1"/>
      <c r="J30" s="1"/>
    </row>
    <row r="31" spans="1:10" s="2" customFormat="1" x14ac:dyDescent="0.25">
      <c r="A31" s="1"/>
      <c r="B31" s="1"/>
      <c r="C31" s="1"/>
      <c r="E31" s="18"/>
      <c r="G31" s="1"/>
      <c r="H31" s="1"/>
      <c r="I31" s="1"/>
      <c r="J31" s="1"/>
    </row>
    <row r="32" spans="1:10" s="2" customFormat="1" x14ac:dyDescent="0.25">
      <c r="A32" s="1"/>
      <c r="B32" s="1"/>
      <c r="C32" s="1"/>
      <c r="E32" s="18"/>
      <c r="G32" s="1"/>
      <c r="H32" s="1"/>
      <c r="I32" s="1"/>
      <c r="J32" s="1"/>
    </row>
    <row r="33" spans="1:10" s="2" customFormat="1" x14ac:dyDescent="0.25">
      <c r="A33" s="1"/>
      <c r="B33" s="1"/>
      <c r="C33" s="1"/>
      <c r="E33" s="18"/>
      <c r="G33" s="1"/>
      <c r="H33" s="1"/>
      <c r="I33" s="1"/>
      <c r="J33" s="1"/>
    </row>
    <row r="34" spans="1:10" s="2" customFormat="1" x14ac:dyDescent="0.25">
      <c r="A34" s="1"/>
      <c r="B34" s="1"/>
      <c r="C34" s="1"/>
      <c r="E34" s="18"/>
      <c r="G34" s="1"/>
      <c r="H34" s="1"/>
      <c r="I34" s="1"/>
      <c r="J34" s="1"/>
    </row>
    <row r="35" spans="1:10" s="2" customFormat="1" x14ac:dyDescent="0.25">
      <c r="A35" s="1"/>
      <c r="B35" s="1"/>
      <c r="C35" s="1"/>
      <c r="E35" s="18"/>
      <c r="G35" s="1"/>
      <c r="H35" s="1"/>
      <c r="I35" s="1"/>
      <c r="J35" s="1"/>
    </row>
    <row r="36" spans="1:10" s="2" customFormat="1" x14ac:dyDescent="0.25">
      <c r="A36" s="1"/>
      <c r="B36" s="1"/>
      <c r="C36" s="1"/>
      <c r="E36" s="18"/>
      <c r="G36" s="1"/>
      <c r="H36" s="1"/>
      <c r="I36" s="1"/>
      <c r="J36" s="1"/>
    </row>
    <row r="37" spans="1:10" s="2" customFormat="1" x14ac:dyDescent="0.25">
      <c r="A37" s="1"/>
      <c r="B37" s="1"/>
      <c r="C37" s="1"/>
      <c r="E37" s="18"/>
      <c r="G37" s="1"/>
      <c r="H37" s="1"/>
      <c r="I37" s="1"/>
      <c r="J37" s="1"/>
    </row>
    <row r="38" spans="1:10" s="2" customFormat="1" x14ac:dyDescent="0.25">
      <c r="A38" s="1"/>
      <c r="B38" s="1"/>
      <c r="C38" s="1"/>
      <c r="E38" s="18"/>
      <c r="G38" s="1"/>
      <c r="H38" s="1"/>
      <c r="I38" s="1"/>
      <c r="J38" s="1"/>
    </row>
    <row r="39" spans="1:10" s="2" customFormat="1" x14ac:dyDescent="0.25">
      <c r="A39" s="1"/>
      <c r="B39" s="1"/>
      <c r="C39" s="1"/>
      <c r="E39" s="18"/>
      <c r="G39" s="1"/>
      <c r="H39" s="1"/>
      <c r="I39" s="1"/>
      <c r="J39" s="1"/>
    </row>
    <row r="40" spans="1:10" s="2" customFormat="1" x14ac:dyDescent="0.25">
      <c r="A40" s="1"/>
      <c r="B40" s="1"/>
      <c r="C40" s="1"/>
      <c r="E40" s="18"/>
      <c r="G40" s="1"/>
      <c r="H40" s="1"/>
      <c r="I40" s="1"/>
      <c r="J40" s="1"/>
    </row>
    <row r="41" spans="1:10" s="2" customFormat="1" x14ac:dyDescent="0.25">
      <c r="A41" s="1"/>
      <c r="B41" s="1"/>
      <c r="C41" s="1"/>
      <c r="E41" s="18"/>
      <c r="G41" s="1"/>
      <c r="H41" s="1"/>
      <c r="I41" s="1"/>
      <c r="J41" s="1"/>
    </row>
    <row r="42" spans="1:10" s="2" customFormat="1" x14ac:dyDescent="0.25">
      <c r="A42" s="1"/>
      <c r="B42" s="1"/>
      <c r="C42" s="1"/>
      <c r="E42" s="18"/>
      <c r="G42" s="1"/>
      <c r="H42" s="1"/>
      <c r="I42" s="1"/>
      <c r="J42" s="1"/>
    </row>
    <row r="43" spans="1:10" s="2" customFormat="1" x14ac:dyDescent="0.25">
      <c r="A43" s="1"/>
      <c r="B43" s="1"/>
      <c r="C43" s="1"/>
      <c r="E43" s="18"/>
      <c r="G43" s="1"/>
      <c r="H43" s="1"/>
      <c r="I43" s="1"/>
      <c r="J43" s="1"/>
    </row>
    <row r="44" spans="1:10" s="2" customFormat="1" x14ac:dyDescent="0.25">
      <c r="A44" s="1"/>
      <c r="B44" s="1"/>
      <c r="C44" s="1"/>
      <c r="E44" s="18"/>
      <c r="G44" s="1"/>
      <c r="H44" s="1"/>
      <c r="I44" s="1"/>
      <c r="J44" s="1"/>
    </row>
    <row r="45" spans="1:10" s="2" customFormat="1" x14ac:dyDescent="0.25">
      <c r="A45" s="1"/>
      <c r="B45" s="1"/>
      <c r="C45" s="1"/>
      <c r="E45" s="18"/>
      <c r="G45" s="1"/>
      <c r="H45" s="1"/>
      <c r="I45" s="1"/>
      <c r="J45" s="1"/>
    </row>
    <row r="46" spans="1:10" s="2" customFormat="1" x14ac:dyDescent="0.25">
      <c r="A46" s="1"/>
      <c r="B46" s="1"/>
      <c r="C46" s="1"/>
      <c r="E46" s="18"/>
      <c r="G46" s="1"/>
      <c r="H46" s="1"/>
      <c r="I46" s="1"/>
      <c r="J46" s="1"/>
    </row>
    <row r="47" spans="1:10" s="2" customFormat="1" x14ac:dyDescent="0.25">
      <c r="A47" s="1"/>
      <c r="B47" s="1"/>
      <c r="C47" s="1"/>
      <c r="E47" s="18"/>
      <c r="G47" s="1"/>
      <c r="H47" s="1"/>
      <c r="I47" s="1"/>
      <c r="J47" s="1"/>
    </row>
    <row r="48" spans="1:10" s="2" customFormat="1" x14ac:dyDescent="0.25">
      <c r="A48" s="1"/>
      <c r="B48" s="1"/>
      <c r="C48" s="1"/>
      <c r="E48" s="18"/>
      <c r="G48" s="1"/>
      <c r="H48" s="1"/>
      <c r="I48" s="1"/>
      <c r="J48" s="1"/>
    </row>
    <row r="49" spans="1:10" s="2" customFormat="1" x14ac:dyDescent="0.25">
      <c r="A49" s="1"/>
      <c r="B49" s="1"/>
      <c r="C49" s="1"/>
      <c r="E49" s="18"/>
      <c r="G49" s="1"/>
      <c r="H49" s="1"/>
      <c r="I49" s="1"/>
      <c r="J49" s="1"/>
    </row>
    <row r="50" spans="1:10" s="2" customFormat="1" x14ac:dyDescent="0.25">
      <c r="A50" s="1"/>
      <c r="B50" s="1"/>
      <c r="C50" s="1"/>
      <c r="E50" s="18"/>
      <c r="G50" s="1"/>
      <c r="H50" s="1"/>
      <c r="I50" s="1"/>
      <c r="J50" s="1"/>
    </row>
    <row r="51" spans="1:10" s="2" customFormat="1" x14ac:dyDescent="0.25">
      <c r="A51" s="1"/>
      <c r="B51" s="1"/>
      <c r="C51" s="1"/>
      <c r="E51" s="18"/>
      <c r="G51" s="1"/>
      <c r="H51" s="1"/>
      <c r="I51" s="1"/>
      <c r="J51" s="1"/>
    </row>
    <row r="52" spans="1:10" s="2" customFormat="1" x14ac:dyDescent="0.25">
      <c r="A52" s="1"/>
      <c r="B52" s="1"/>
      <c r="C52" s="1"/>
      <c r="E52" s="18"/>
      <c r="G52" s="1"/>
      <c r="H52" s="1"/>
      <c r="I52" s="1"/>
      <c r="J52" s="1"/>
    </row>
    <row r="53" spans="1:10" s="2" customFormat="1" x14ac:dyDescent="0.25">
      <c r="A53" s="1"/>
      <c r="B53" s="1"/>
      <c r="C53" s="1"/>
      <c r="E53" s="18"/>
      <c r="G53" s="1"/>
      <c r="H53" s="1"/>
      <c r="I53" s="1"/>
      <c r="J53" s="1"/>
    </row>
    <row r="54" spans="1:10" s="2" customFormat="1" x14ac:dyDescent="0.25">
      <c r="A54" s="1"/>
      <c r="B54" s="1"/>
      <c r="C54" s="1"/>
      <c r="E54" s="18"/>
      <c r="G54" s="1"/>
      <c r="H54" s="1"/>
      <c r="I54" s="1"/>
      <c r="J54" s="1"/>
    </row>
    <row r="55" spans="1:10" s="2" customFormat="1" x14ac:dyDescent="0.25">
      <c r="A55" s="1"/>
      <c r="B55" s="1"/>
      <c r="C55" s="1"/>
      <c r="E55" s="18"/>
      <c r="G55" s="1"/>
      <c r="H55" s="1"/>
      <c r="I55" s="1"/>
      <c r="J55" s="1"/>
    </row>
    <row r="56" spans="1:10" s="2" customFormat="1" x14ac:dyDescent="0.25">
      <c r="A56" s="1"/>
      <c r="B56" s="1"/>
      <c r="C56" s="1"/>
      <c r="E56" s="18"/>
      <c r="G56" s="1"/>
      <c r="H56" s="1"/>
      <c r="I56" s="1"/>
      <c r="J56" s="1"/>
    </row>
    <row r="57" spans="1:10" s="2" customFormat="1" x14ac:dyDescent="0.25">
      <c r="A57" s="1"/>
      <c r="B57" s="1"/>
      <c r="C57" s="1"/>
      <c r="E57" s="18"/>
      <c r="G57" s="1"/>
      <c r="H57" s="1"/>
      <c r="I57" s="1"/>
      <c r="J57" s="1"/>
    </row>
    <row r="58" spans="1:10" s="2" customFormat="1" x14ac:dyDescent="0.25">
      <c r="A58" s="1"/>
      <c r="B58" s="1"/>
      <c r="C58" s="1"/>
      <c r="E58" s="18"/>
      <c r="G58" s="1"/>
      <c r="H58" s="1"/>
      <c r="I58" s="1"/>
      <c r="J58" s="1"/>
    </row>
    <row r="59" spans="1:10" s="2" customFormat="1" x14ac:dyDescent="0.25">
      <c r="A59" s="1"/>
      <c r="B59" s="1"/>
      <c r="C59" s="1"/>
      <c r="E59" s="18"/>
      <c r="G59" s="1"/>
      <c r="H59" s="1"/>
      <c r="I59" s="1"/>
      <c r="J59" s="1"/>
    </row>
    <row r="60" spans="1:10" s="2" customFormat="1" x14ac:dyDescent="0.25">
      <c r="A60" s="1"/>
      <c r="B60" s="1"/>
      <c r="C60" s="1"/>
      <c r="E60" s="18"/>
      <c r="G60" s="1"/>
      <c r="H60" s="1"/>
      <c r="I60" s="1"/>
      <c r="J60" s="1"/>
    </row>
    <row r="61" spans="1:10" s="2" customFormat="1" x14ac:dyDescent="0.25">
      <c r="A61" s="1"/>
      <c r="B61" s="1"/>
      <c r="C61" s="1"/>
      <c r="E61" s="18"/>
      <c r="G61" s="1"/>
      <c r="H61" s="1"/>
      <c r="I61" s="1"/>
      <c r="J61" s="1"/>
    </row>
    <row r="62" spans="1:10" s="2" customFormat="1" x14ac:dyDescent="0.25">
      <c r="A62" s="1"/>
      <c r="B62" s="1"/>
      <c r="C62" s="1"/>
      <c r="E62" s="18"/>
      <c r="G62" s="1"/>
      <c r="H62" s="1"/>
      <c r="I62" s="1"/>
      <c r="J62" s="1"/>
    </row>
    <row r="63" spans="1:10" s="2" customFormat="1" x14ac:dyDescent="0.25">
      <c r="A63" s="1"/>
      <c r="B63" s="1"/>
      <c r="C63" s="1"/>
      <c r="E63" s="18"/>
      <c r="G63" s="1"/>
      <c r="H63" s="1"/>
      <c r="I63" s="1"/>
      <c r="J63" s="1"/>
    </row>
    <row r="64" spans="1:10" s="2" customFormat="1" x14ac:dyDescent="0.25">
      <c r="A64" s="1"/>
      <c r="B64" s="1"/>
      <c r="C64" s="1"/>
      <c r="E64" s="18"/>
      <c r="G64" s="1"/>
      <c r="H64" s="1"/>
      <c r="I64" s="1"/>
      <c r="J64" s="1"/>
    </row>
    <row r="65" spans="1:10" s="2" customFormat="1" x14ac:dyDescent="0.25">
      <c r="A65" s="1"/>
      <c r="B65" s="1"/>
      <c r="C65" s="1"/>
      <c r="E65" s="18"/>
      <c r="G65" s="1"/>
      <c r="H65" s="1"/>
      <c r="I65" s="1"/>
      <c r="J65" s="1"/>
    </row>
    <row r="66" spans="1:10" s="2" customFormat="1" x14ac:dyDescent="0.25">
      <c r="A66" s="1"/>
      <c r="B66" s="1"/>
      <c r="C66" s="1"/>
      <c r="E66" s="18"/>
      <c r="G66" s="1"/>
      <c r="H66" s="1"/>
      <c r="I66" s="1"/>
      <c r="J66" s="1"/>
    </row>
    <row r="67" spans="1:10" s="2" customFormat="1" x14ac:dyDescent="0.25">
      <c r="A67" s="1"/>
      <c r="B67" s="1"/>
      <c r="C67" s="1"/>
      <c r="E67" s="18"/>
      <c r="G67" s="1"/>
      <c r="H67" s="1"/>
      <c r="I67" s="1"/>
      <c r="J67" s="1"/>
    </row>
    <row r="68" spans="1:10" s="2" customFormat="1" x14ac:dyDescent="0.25">
      <c r="A68" s="1"/>
      <c r="B68" s="1"/>
      <c r="C68" s="1"/>
      <c r="E68" s="18"/>
      <c r="G68" s="1"/>
      <c r="H68" s="1"/>
      <c r="I68" s="1"/>
      <c r="J68" s="1"/>
    </row>
    <row r="69" spans="1:10" s="2" customFormat="1" x14ac:dyDescent="0.25">
      <c r="A69" s="1"/>
      <c r="B69" s="1"/>
      <c r="C69" s="1"/>
      <c r="E69" s="18"/>
      <c r="G69" s="1"/>
      <c r="H69" s="1"/>
      <c r="I69" s="1"/>
      <c r="J69" s="1"/>
    </row>
    <row r="70" spans="1:10" s="2" customFormat="1" x14ac:dyDescent="0.25">
      <c r="A70" s="1"/>
      <c r="B70" s="1"/>
      <c r="C70" s="1"/>
      <c r="E70" s="18"/>
      <c r="G70" s="1"/>
      <c r="H70" s="1"/>
      <c r="I70" s="1"/>
      <c r="J70" s="1"/>
    </row>
    <row r="71" spans="1:10" s="2" customFormat="1" x14ac:dyDescent="0.25">
      <c r="A71" s="1"/>
      <c r="B71" s="1"/>
      <c r="C71" s="1"/>
      <c r="E71" s="18"/>
      <c r="G71" s="1"/>
      <c r="H71" s="1"/>
      <c r="I71" s="1"/>
      <c r="J71" s="1"/>
    </row>
    <row r="72" spans="1:10" s="2" customFormat="1" x14ac:dyDescent="0.25">
      <c r="A72" s="1"/>
      <c r="B72" s="1"/>
      <c r="C72" s="1"/>
      <c r="E72" s="18"/>
      <c r="G72" s="1"/>
      <c r="H72" s="1"/>
      <c r="I72" s="1"/>
      <c r="J72" s="1"/>
    </row>
    <row r="73" spans="1:10" s="2" customFormat="1" x14ac:dyDescent="0.25">
      <c r="A73" s="1"/>
      <c r="B73" s="1"/>
      <c r="C73" s="1"/>
      <c r="E73" s="18"/>
      <c r="G73" s="1"/>
      <c r="H73" s="1"/>
      <c r="I73" s="1"/>
      <c r="J73" s="1"/>
    </row>
    <row r="74" spans="1:10" s="2" customFormat="1" x14ac:dyDescent="0.25">
      <c r="A74" s="1"/>
      <c r="B74" s="1"/>
      <c r="C74" s="1"/>
      <c r="E74" s="18"/>
      <c r="G74" s="1"/>
      <c r="H74" s="1"/>
      <c r="I74" s="1"/>
      <c r="J74" s="1"/>
    </row>
    <row r="75" spans="1:10" s="2" customFormat="1" x14ac:dyDescent="0.25">
      <c r="A75" s="1"/>
      <c r="B75" s="1"/>
      <c r="C75" s="1"/>
      <c r="E75" s="18"/>
      <c r="G75" s="1"/>
      <c r="H75" s="1"/>
      <c r="I75" s="1"/>
      <c r="J75" s="1"/>
    </row>
    <row r="76" spans="1:10" s="2" customFormat="1" x14ac:dyDescent="0.25">
      <c r="A76" s="1"/>
      <c r="B76" s="1"/>
      <c r="C76" s="1"/>
      <c r="E76" s="18"/>
      <c r="G76" s="1"/>
      <c r="H76" s="1"/>
      <c r="I76" s="1"/>
      <c r="J76" s="1"/>
    </row>
    <row r="77" spans="1:10" s="2" customFormat="1" x14ac:dyDescent="0.25">
      <c r="A77" s="1"/>
      <c r="B77" s="1"/>
      <c r="C77" s="1"/>
      <c r="E77" s="18"/>
      <c r="G77" s="1"/>
      <c r="H77" s="1"/>
      <c r="I77" s="1"/>
      <c r="J77" s="1"/>
    </row>
    <row r="78" spans="1:10" s="2" customFormat="1" x14ac:dyDescent="0.25">
      <c r="A78" s="1"/>
      <c r="B78" s="1"/>
      <c r="C78" s="1"/>
      <c r="E78" s="18"/>
      <c r="G78" s="1"/>
      <c r="H78" s="1"/>
      <c r="I78" s="1"/>
      <c r="J78" s="1"/>
    </row>
    <row r="79" spans="1:10" s="2" customFormat="1" x14ac:dyDescent="0.25">
      <c r="A79" s="1"/>
      <c r="B79" s="1"/>
      <c r="C79" s="1"/>
      <c r="E79" s="18"/>
      <c r="G79" s="1"/>
      <c r="H79" s="1"/>
      <c r="I79" s="1"/>
      <c r="J79" s="1"/>
    </row>
    <row r="80" spans="1:10" s="2" customFormat="1" x14ac:dyDescent="0.25">
      <c r="A80" s="1"/>
      <c r="B80" s="1"/>
      <c r="C80" s="1"/>
      <c r="E80" s="18"/>
      <c r="G80" s="1"/>
      <c r="H80" s="1"/>
      <c r="I80" s="1"/>
      <c r="J80" s="1"/>
    </row>
    <row r="81" spans="1:10" s="2" customFormat="1" x14ac:dyDescent="0.25">
      <c r="A81" s="1"/>
      <c r="B81" s="1"/>
      <c r="C81" s="1"/>
      <c r="E81" s="18"/>
      <c r="G81" s="1"/>
      <c r="H81" s="1"/>
      <c r="I81" s="1"/>
      <c r="J81" s="1"/>
    </row>
    <row r="82" spans="1:10" s="2" customFormat="1" x14ac:dyDescent="0.25">
      <c r="A82" s="1"/>
      <c r="B82" s="1"/>
      <c r="C82" s="1"/>
      <c r="E82" s="18"/>
      <c r="G82" s="1"/>
      <c r="H82" s="1"/>
      <c r="I82" s="1"/>
      <c r="J82" s="1"/>
    </row>
    <row r="83" spans="1:10" s="2" customFormat="1" x14ac:dyDescent="0.25">
      <c r="A83" s="1"/>
      <c r="B83" s="1"/>
      <c r="C83" s="1"/>
      <c r="E83" s="18"/>
      <c r="G83" s="1"/>
      <c r="H83" s="1"/>
      <c r="I83" s="1"/>
      <c r="J83" s="1"/>
    </row>
    <row r="84" spans="1:10" s="2" customFormat="1" x14ac:dyDescent="0.25">
      <c r="A84" s="1"/>
      <c r="B84" s="1"/>
      <c r="C84" s="1"/>
      <c r="E84" s="18"/>
      <c r="G84" s="1"/>
      <c r="H84" s="1"/>
      <c r="I84" s="1"/>
      <c r="J84" s="1"/>
    </row>
    <row r="85" spans="1:10" s="2" customFormat="1" x14ac:dyDescent="0.25">
      <c r="A85" s="1"/>
      <c r="B85" s="1"/>
      <c r="C85" s="1"/>
      <c r="E85" s="18"/>
      <c r="G85" s="1"/>
      <c r="H85" s="1"/>
      <c r="I85" s="1"/>
      <c r="J85" s="1"/>
    </row>
    <row r="86" spans="1:10" s="2" customFormat="1" x14ac:dyDescent="0.25">
      <c r="A86" s="1"/>
      <c r="B86" s="1"/>
      <c r="C86" s="1"/>
      <c r="E86" s="18"/>
      <c r="G86" s="1"/>
      <c r="H86" s="1"/>
      <c r="I86" s="1"/>
      <c r="J86" s="1"/>
    </row>
    <row r="87" spans="1:10" s="2" customFormat="1" x14ac:dyDescent="0.25">
      <c r="A87" s="1"/>
      <c r="B87" s="1"/>
      <c r="C87" s="1"/>
      <c r="E87" s="18"/>
      <c r="G87" s="1"/>
      <c r="H87" s="1"/>
      <c r="I87" s="1"/>
      <c r="J87" s="1"/>
    </row>
    <row r="88" spans="1:10" s="2" customFormat="1" x14ac:dyDescent="0.25">
      <c r="A88" s="1"/>
      <c r="B88" s="1"/>
      <c r="C88" s="1"/>
      <c r="E88" s="18"/>
      <c r="G88" s="1"/>
      <c r="H88" s="1"/>
      <c r="I88" s="1"/>
      <c r="J88" s="1"/>
    </row>
    <row r="89" spans="1:10" s="2" customFormat="1" x14ac:dyDescent="0.25">
      <c r="A89" s="1"/>
      <c r="B89" s="1"/>
      <c r="C89" s="1"/>
      <c r="E89" s="18"/>
      <c r="G89" s="1"/>
      <c r="H89" s="1"/>
      <c r="I89" s="1"/>
      <c r="J89" s="1"/>
    </row>
    <row r="90" spans="1:10" s="2" customFormat="1" x14ac:dyDescent="0.25">
      <c r="A90" s="1"/>
      <c r="B90" s="1"/>
      <c r="C90" s="1"/>
      <c r="E90" s="18"/>
      <c r="G90" s="1"/>
      <c r="H90" s="1"/>
      <c r="I90" s="1"/>
      <c r="J90" s="1"/>
    </row>
    <row r="91" spans="1:10" s="2" customFormat="1" x14ac:dyDescent="0.25">
      <c r="A91" s="1"/>
      <c r="B91" s="1"/>
      <c r="C91" s="1"/>
      <c r="E91" s="18"/>
      <c r="G91" s="1"/>
      <c r="H91" s="1"/>
      <c r="I91" s="1"/>
      <c r="J91" s="1"/>
    </row>
    <row r="92" spans="1:10" s="2" customFormat="1" x14ac:dyDescent="0.25">
      <c r="A92" s="1"/>
      <c r="B92" s="1"/>
      <c r="C92" s="1"/>
      <c r="E92" s="18"/>
      <c r="G92" s="1"/>
      <c r="H92" s="1"/>
      <c r="I92" s="1"/>
      <c r="J92" s="1"/>
    </row>
    <row r="93" spans="1:10" s="2" customFormat="1" x14ac:dyDescent="0.25">
      <c r="A93" s="1"/>
      <c r="B93" s="1"/>
      <c r="C93" s="1"/>
      <c r="E93" s="18"/>
      <c r="G93" s="1"/>
      <c r="H93" s="1"/>
      <c r="I93" s="1"/>
      <c r="J93" s="1"/>
    </row>
    <row r="94" spans="1:10" s="2" customFormat="1" x14ac:dyDescent="0.25">
      <c r="A94" s="1"/>
      <c r="B94" s="1"/>
      <c r="C94" s="1"/>
      <c r="E94" s="18"/>
      <c r="G94" s="1"/>
      <c r="H94" s="1"/>
      <c r="I94" s="1"/>
      <c r="J94" s="1"/>
    </row>
    <row r="95" spans="1:10" s="2" customFormat="1" x14ac:dyDescent="0.25">
      <c r="A95" s="1"/>
      <c r="B95" s="1"/>
      <c r="C95" s="1"/>
      <c r="E95" s="18"/>
      <c r="G95" s="1"/>
      <c r="H95" s="1"/>
      <c r="I95" s="1"/>
      <c r="J95" s="1"/>
    </row>
    <row r="96" spans="1:10" s="2" customFormat="1" x14ac:dyDescent="0.25">
      <c r="A96" s="1"/>
      <c r="B96" s="1"/>
      <c r="C96" s="1"/>
      <c r="E96" s="18"/>
      <c r="G96" s="1"/>
      <c r="H96" s="1"/>
      <c r="I96" s="1"/>
      <c r="J96" s="1"/>
    </row>
    <row r="97" spans="1:10" s="2" customFormat="1" x14ac:dyDescent="0.25">
      <c r="A97" s="1"/>
      <c r="B97" s="1"/>
      <c r="C97" s="1"/>
      <c r="E97" s="18"/>
      <c r="G97" s="1"/>
      <c r="H97" s="1"/>
      <c r="I97" s="1"/>
      <c r="J97" s="1"/>
    </row>
    <row r="98" spans="1:10" s="2" customFormat="1" x14ac:dyDescent="0.25">
      <c r="A98" s="1"/>
      <c r="B98" s="1"/>
      <c r="C98" s="1"/>
      <c r="E98" s="18"/>
      <c r="G98" s="1"/>
      <c r="H98" s="1"/>
      <c r="I98" s="1"/>
      <c r="J98" s="1"/>
    </row>
    <row r="99" spans="1:10" s="2" customFormat="1" x14ac:dyDescent="0.25">
      <c r="A99" s="1"/>
      <c r="B99" s="1"/>
      <c r="C99" s="1"/>
      <c r="E99" s="18"/>
      <c r="G99" s="1"/>
      <c r="H99" s="1"/>
      <c r="I99" s="1"/>
      <c r="J99" s="1"/>
    </row>
    <row r="100" spans="1:10" s="2" customFormat="1" x14ac:dyDescent="0.25">
      <c r="A100" s="1"/>
      <c r="B100" s="1"/>
      <c r="C100" s="1"/>
      <c r="E100" s="18"/>
      <c r="G100" s="1"/>
      <c r="H100" s="1"/>
      <c r="I100" s="1"/>
      <c r="J100" s="1"/>
    </row>
    <row r="101" spans="1:10" s="2" customFormat="1" x14ac:dyDescent="0.25">
      <c r="A101" s="1"/>
      <c r="B101" s="1"/>
      <c r="C101" s="1"/>
      <c r="E101" s="18"/>
      <c r="G101" s="1"/>
      <c r="H101" s="1"/>
      <c r="I101" s="1"/>
      <c r="J101" s="1"/>
    </row>
    <row r="102" spans="1:10" s="2" customFormat="1" x14ac:dyDescent="0.25">
      <c r="A102" s="1"/>
      <c r="B102" s="1"/>
      <c r="C102" s="1"/>
      <c r="E102" s="18"/>
      <c r="G102" s="1"/>
      <c r="H102" s="1"/>
      <c r="I102" s="1"/>
      <c r="J102" s="1"/>
    </row>
    <row r="103" spans="1:10" s="2" customFormat="1" x14ac:dyDescent="0.25">
      <c r="A103" s="1"/>
      <c r="B103" s="1"/>
      <c r="C103" s="1"/>
      <c r="E103" s="18"/>
      <c r="G103" s="1"/>
      <c r="H103" s="1"/>
      <c r="I103" s="1"/>
      <c r="J103" s="1"/>
    </row>
    <row r="104" spans="1:10" s="2" customFormat="1" x14ac:dyDescent="0.25">
      <c r="A104" s="1"/>
      <c r="B104" s="1"/>
      <c r="C104" s="1"/>
      <c r="E104" s="18"/>
      <c r="G104" s="1"/>
      <c r="H104" s="1"/>
      <c r="I104" s="1"/>
      <c r="J104" s="1"/>
    </row>
    <row r="105" spans="1:10" s="2" customFormat="1" x14ac:dyDescent="0.25">
      <c r="A105" s="1"/>
      <c r="B105" s="1"/>
      <c r="C105" s="1"/>
      <c r="E105" s="18"/>
      <c r="G105" s="1"/>
      <c r="H105" s="1"/>
      <c r="I105" s="1"/>
      <c r="J105" s="1"/>
    </row>
    <row r="106" spans="1:10" s="2" customFormat="1" x14ac:dyDescent="0.25">
      <c r="A106" s="1"/>
      <c r="B106" s="1"/>
      <c r="C106" s="1"/>
      <c r="E106" s="18"/>
      <c r="G106" s="1"/>
      <c r="H106" s="1"/>
      <c r="I106" s="1"/>
      <c r="J106" s="1"/>
    </row>
    <row r="107" spans="1:10" s="2" customFormat="1" x14ac:dyDescent="0.25">
      <c r="A107" s="1"/>
      <c r="B107" s="1"/>
      <c r="C107" s="1"/>
      <c r="E107" s="18"/>
      <c r="G107" s="1"/>
      <c r="H107" s="1"/>
      <c r="I107" s="1"/>
      <c r="J107" s="1"/>
    </row>
    <row r="108" spans="1:10" s="2" customFormat="1" x14ac:dyDescent="0.25">
      <c r="A108" s="1"/>
      <c r="B108" s="1"/>
      <c r="C108" s="1"/>
      <c r="E108" s="18"/>
      <c r="G108" s="1"/>
      <c r="H108" s="1"/>
      <c r="I108" s="1"/>
      <c r="J108" s="1"/>
    </row>
    <row r="109" spans="1:10" s="2" customFormat="1" x14ac:dyDescent="0.25">
      <c r="A109" s="1"/>
      <c r="B109" s="1"/>
      <c r="C109" s="1"/>
      <c r="E109" s="18"/>
      <c r="G109" s="1"/>
      <c r="H109" s="1"/>
      <c r="I109" s="1"/>
      <c r="J109" s="1"/>
    </row>
    <row r="110" spans="1:10" s="2" customFormat="1" x14ac:dyDescent="0.25">
      <c r="A110" s="1"/>
      <c r="B110" s="1"/>
      <c r="C110" s="1"/>
      <c r="E110" s="18"/>
      <c r="G110" s="1"/>
      <c r="H110" s="1"/>
      <c r="I110" s="1"/>
      <c r="J110" s="1"/>
    </row>
    <row r="111" spans="1:10" s="2" customFormat="1" x14ac:dyDescent="0.25">
      <c r="A111" s="1"/>
      <c r="B111" s="1"/>
      <c r="C111" s="1"/>
      <c r="E111" s="18"/>
      <c r="G111" s="1"/>
      <c r="H111" s="1"/>
      <c r="I111" s="1"/>
      <c r="J111" s="1"/>
    </row>
    <row r="112" spans="1:10" s="2" customFormat="1" x14ac:dyDescent="0.25">
      <c r="A112" s="1"/>
      <c r="B112" s="1"/>
      <c r="C112" s="1"/>
      <c r="E112" s="18"/>
      <c r="G112" s="1"/>
      <c r="H112" s="1"/>
      <c r="I112" s="1"/>
      <c r="J112" s="1"/>
    </row>
    <row r="113" spans="1:10" s="2" customFormat="1" x14ac:dyDescent="0.25">
      <c r="A113" s="1"/>
      <c r="B113" s="1"/>
      <c r="C113" s="1"/>
      <c r="E113" s="18"/>
      <c r="G113" s="1"/>
      <c r="H113" s="1"/>
      <c r="I113" s="1"/>
      <c r="J113" s="1"/>
    </row>
    <row r="114" spans="1:10" s="2" customFormat="1" x14ac:dyDescent="0.25">
      <c r="A114" s="1"/>
      <c r="B114" s="1"/>
      <c r="C114" s="1"/>
      <c r="E114" s="18"/>
      <c r="G114" s="1"/>
      <c r="H114" s="1"/>
      <c r="I114" s="1"/>
      <c r="J114" s="1"/>
    </row>
    <row r="115" spans="1:10" s="2" customFormat="1" x14ac:dyDescent="0.25">
      <c r="A115" s="1"/>
      <c r="B115" s="1"/>
      <c r="C115" s="1"/>
      <c r="E115" s="18"/>
      <c r="G115" s="1"/>
      <c r="H115" s="1"/>
      <c r="I115" s="1"/>
      <c r="J115" s="1"/>
    </row>
    <row r="116" spans="1:10" s="2" customFormat="1" x14ac:dyDescent="0.25">
      <c r="A116" s="1"/>
      <c r="B116" s="1"/>
      <c r="C116" s="1"/>
      <c r="E116" s="18"/>
      <c r="G116" s="1"/>
      <c r="H116" s="1"/>
      <c r="I116" s="1"/>
      <c r="J116" s="1"/>
    </row>
    <row r="117" spans="1:10" s="2" customFormat="1" x14ac:dyDescent="0.25">
      <c r="A117" s="1"/>
      <c r="B117" s="1"/>
      <c r="C117" s="1"/>
      <c r="E117" s="18"/>
      <c r="G117" s="1"/>
      <c r="H117" s="1"/>
      <c r="I117" s="1"/>
      <c r="J117" s="1"/>
    </row>
    <row r="118" spans="1:10" s="2" customFormat="1" x14ac:dyDescent="0.25">
      <c r="A118" s="1"/>
      <c r="B118" s="1"/>
      <c r="C118" s="1"/>
      <c r="E118" s="18"/>
      <c r="G118" s="1"/>
      <c r="H118" s="1"/>
      <c r="I118" s="1"/>
      <c r="J118" s="1"/>
    </row>
    <row r="119" spans="1:10" s="2" customFormat="1" x14ac:dyDescent="0.25">
      <c r="A119" s="1"/>
      <c r="B119" s="1"/>
      <c r="C119" s="1"/>
      <c r="E119" s="18"/>
      <c r="G119" s="1"/>
      <c r="H119" s="1"/>
      <c r="I119" s="1"/>
      <c r="J119" s="1"/>
    </row>
    <row r="120" spans="1:10" s="2" customFormat="1" x14ac:dyDescent="0.25">
      <c r="A120" s="1"/>
      <c r="B120" s="1"/>
      <c r="C120" s="1"/>
      <c r="E120" s="18"/>
      <c r="G120" s="1"/>
      <c r="H120" s="1"/>
      <c r="I120" s="1"/>
      <c r="J120" s="1"/>
    </row>
    <row r="121" spans="1:10" s="2" customFormat="1" x14ac:dyDescent="0.25">
      <c r="A121" s="1"/>
      <c r="B121" s="1"/>
      <c r="C121" s="1"/>
      <c r="E121" s="18"/>
      <c r="G121" s="1"/>
      <c r="H121" s="1"/>
      <c r="I121" s="1"/>
      <c r="J121" s="1"/>
    </row>
    <row r="122" spans="1:10" s="2" customFormat="1" x14ac:dyDescent="0.25">
      <c r="A122" s="1"/>
      <c r="B122" s="1"/>
      <c r="C122" s="1"/>
      <c r="E122" s="18"/>
      <c r="G122" s="1"/>
      <c r="H122" s="1"/>
      <c r="I122" s="1"/>
      <c r="J122" s="1"/>
    </row>
    <row r="123" spans="1:10" s="2" customFormat="1" x14ac:dyDescent="0.25">
      <c r="A123" s="1"/>
      <c r="B123" s="1"/>
      <c r="C123" s="1"/>
      <c r="E123" s="18"/>
      <c r="G123" s="1"/>
      <c r="H123" s="1"/>
      <c r="I123" s="1"/>
      <c r="J123" s="1"/>
    </row>
    <row r="124" spans="1:10" s="2" customFormat="1" x14ac:dyDescent="0.25">
      <c r="A124" s="1"/>
      <c r="B124" s="1"/>
      <c r="C124" s="1"/>
      <c r="E124" s="18"/>
      <c r="G124" s="1"/>
      <c r="H124" s="1"/>
      <c r="I124" s="1"/>
      <c r="J124" s="1"/>
    </row>
    <row r="125" spans="1:10" s="2" customFormat="1" x14ac:dyDescent="0.25">
      <c r="A125" s="1"/>
      <c r="B125" s="1"/>
      <c r="C125" s="1"/>
      <c r="E125" s="18"/>
      <c r="G125" s="1"/>
      <c r="H125" s="1"/>
      <c r="I125" s="1"/>
      <c r="J125" s="1"/>
    </row>
    <row r="126" spans="1:10" s="2" customFormat="1" x14ac:dyDescent="0.25">
      <c r="A126" s="1"/>
      <c r="B126" s="1"/>
      <c r="C126" s="1"/>
      <c r="E126" s="18"/>
      <c r="G126" s="1"/>
      <c r="H126" s="1"/>
      <c r="I126" s="1"/>
      <c r="J126" s="1"/>
    </row>
    <row r="127" spans="1:10" s="2" customFormat="1" x14ac:dyDescent="0.25">
      <c r="A127" s="1"/>
      <c r="B127" s="1"/>
      <c r="C127" s="1"/>
      <c r="E127" s="18"/>
      <c r="G127" s="1"/>
      <c r="H127" s="1"/>
      <c r="I127" s="1"/>
      <c r="J127" s="1"/>
    </row>
    <row r="128" spans="1:10" s="2" customFormat="1" x14ac:dyDescent="0.25">
      <c r="A128" s="1"/>
      <c r="B128" s="1"/>
      <c r="C128" s="1"/>
      <c r="E128" s="18"/>
      <c r="G128" s="1"/>
      <c r="H128" s="1"/>
      <c r="I128" s="1"/>
      <c r="J128" s="1"/>
    </row>
    <row r="129" spans="1:10" s="2" customFormat="1" x14ac:dyDescent="0.25">
      <c r="A129" s="1"/>
      <c r="B129" s="1"/>
      <c r="C129" s="1"/>
      <c r="E129" s="18"/>
      <c r="G129" s="1"/>
      <c r="H129" s="1"/>
      <c r="I129" s="1"/>
      <c r="J129" s="1"/>
    </row>
    <row r="130" spans="1:10" s="2" customFormat="1" x14ac:dyDescent="0.25">
      <c r="A130" s="1"/>
      <c r="B130" s="1"/>
      <c r="C130" s="1"/>
      <c r="E130" s="18"/>
      <c r="G130" s="1"/>
      <c r="H130" s="1"/>
      <c r="I130" s="1"/>
      <c r="J130" s="1"/>
    </row>
    <row r="131" spans="1:10" s="2" customFormat="1" x14ac:dyDescent="0.25">
      <c r="A131" s="1"/>
      <c r="B131" s="1"/>
      <c r="C131" s="1"/>
      <c r="E131" s="18"/>
      <c r="G131" s="1"/>
      <c r="H131" s="1"/>
      <c r="I131" s="1"/>
      <c r="J131" s="1"/>
    </row>
    <row r="132" spans="1:10" s="2" customFormat="1" x14ac:dyDescent="0.25">
      <c r="A132" s="1"/>
      <c r="B132" s="1"/>
      <c r="C132" s="1"/>
      <c r="E132" s="18"/>
      <c r="G132" s="1"/>
      <c r="H132" s="1"/>
      <c r="I132" s="1"/>
      <c r="J132" s="1"/>
    </row>
    <row r="133" spans="1:10" s="2" customFormat="1" x14ac:dyDescent="0.25">
      <c r="A133" s="1"/>
      <c r="B133" s="1"/>
      <c r="C133" s="1"/>
      <c r="E133" s="18"/>
      <c r="G133" s="1"/>
      <c r="H133" s="1"/>
      <c r="I133" s="1"/>
      <c r="J133" s="1"/>
    </row>
    <row r="134" spans="1:10" s="2" customFormat="1" x14ac:dyDescent="0.25">
      <c r="A134" s="1"/>
      <c r="B134" s="1"/>
      <c r="C134" s="1"/>
      <c r="E134" s="18"/>
      <c r="G134" s="1"/>
      <c r="H134" s="1"/>
      <c r="I134" s="1"/>
      <c r="J134" s="1"/>
    </row>
    <row r="135" spans="1:10" s="2" customFormat="1" x14ac:dyDescent="0.25">
      <c r="A135" s="1"/>
      <c r="B135" s="1"/>
      <c r="C135" s="1"/>
      <c r="E135" s="18"/>
      <c r="G135" s="1"/>
      <c r="H135" s="1"/>
      <c r="I135" s="1"/>
      <c r="J135" s="1"/>
    </row>
    <row r="136" spans="1:10" s="2" customFormat="1" x14ac:dyDescent="0.25">
      <c r="A136" s="1"/>
      <c r="B136" s="1"/>
      <c r="C136" s="1"/>
      <c r="E136" s="18"/>
      <c r="G136" s="1"/>
      <c r="H136" s="1"/>
      <c r="I136" s="1"/>
      <c r="J136" s="1"/>
    </row>
    <row r="137" spans="1:10" s="2" customFormat="1" x14ac:dyDescent="0.25">
      <c r="A137" s="1"/>
      <c r="B137" s="1"/>
      <c r="C137" s="1"/>
      <c r="E137" s="18"/>
      <c r="G137" s="1"/>
      <c r="H137" s="1"/>
      <c r="I137" s="1"/>
      <c r="J137" s="1"/>
    </row>
    <row r="138" spans="1:10" s="2" customFormat="1" x14ac:dyDescent="0.25">
      <c r="A138" s="1"/>
      <c r="B138" s="1"/>
      <c r="C138" s="1"/>
      <c r="E138" s="18"/>
      <c r="G138" s="1"/>
      <c r="H138" s="1"/>
      <c r="I138" s="1"/>
      <c r="J138" s="1"/>
    </row>
    <row r="139" spans="1:10" s="2" customFormat="1" x14ac:dyDescent="0.25">
      <c r="A139" s="1"/>
      <c r="B139" s="1"/>
      <c r="C139" s="1"/>
      <c r="E139" s="18"/>
      <c r="G139" s="1"/>
      <c r="H139" s="1"/>
      <c r="I139" s="1"/>
      <c r="J139" s="1"/>
    </row>
    <row r="140" spans="1:10" s="2" customFormat="1" x14ac:dyDescent="0.25">
      <c r="A140" s="1"/>
      <c r="B140" s="1"/>
      <c r="C140" s="1"/>
      <c r="E140" s="18"/>
      <c r="G140" s="1"/>
      <c r="H140" s="1"/>
      <c r="I140" s="1"/>
      <c r="J140" s="1"/>
    </row>
    <row r="141" spans="1:10" s="2" customFormat="1" x14ac:dyDescent="0.25">
      <c r="A141" s="1"/>
      <c r="B141" s="1"/>
      <c r="C141" s="1"/>
      <c r="E141" s="18"/>
      <c r="G141" s="1"/>
      <c r="H141" s="1"/>
      <c r="I141" s="1"/>
      <c r="J141" s="1"/>
    </row>
    <row r="142" spans="1:10" s="2" customFormat="1" x14ac:dyDescent="0.25">
      <c r="A142" s="1"/>
      <c r="B142" s="1"/>
      <c r="C142" s="1"/>
      <c r="E142" s="18"/>
      <c r="G142" s="1"/>
      <c r="H142" s="1"/>
      <c r="I142" s="1"/>
      <c r="J142" s="1"/>
    </row>
    <row r="143" spans="1:10" s="2" customFormat="1" x14ac:dyDescent="0.25">
      <c r="A143" s="1"/>
      <c r="B143" s="1"/>
      <c r="C143" s="1"/>
      <c r="E143" s="18"/>
      <c r="G143" s="1"/>
      <c r="H143" s="1"/>
      <c r="I143" s="1"/>
      <c r="J143" s="1"/>
    </row>
    <row r="144" spans="1:10" s="2" customFormat="1" x14ac:dyDescent="0.25">
      <c r="A144" s="1"/>
      <c r="B144" s="1"/>
      <c r="C144" s="1"/>
      <c r="E144" s="18"/>
      <c r="G144" s="1"/>
      <c r="H144" s="1"/>
      <c r="I144" s="1"/>
      <c r="J144" s="1"/>
    </row>
    <row r="145" spans="1:10" s="2" customFormat="1" x14ac:dyDescent="0.25">
      <c r="A145" s="1"/>
      <c r="B145" s="1"/>
      <c r="C145" s="1"/>
      <c r="E145" s="18"/>
      <c r="G145" s="1"/>
      <c r="H145" s="1"/>
      <c r="I145" s="1"/>
      <c r="J145" s="1"/>
    </row>
    <row r="146" spans="1:10" s="2" customFormat="1" x14ac:dyDescent="0.25">
      <c r="A146" s="1"/>
      <c r="B146" s="1"/>
      <c r="C146" s="1"/>
      <c r="E146" s="18"/>
      <c r="G146" s="1"/>
      <c r="H146" s="1"/>
      <c r="I146" s="1"/>
      <c r="J146" s="1"/>
    </row>
    <row r="147" spans="1:10" s="2" customFormat="1" x14ac:dyDescent="0.25">
      <c r="A147" s="1"/>
      <c r="B147" s="1"/>
      <c r="C147" s="1"/>
      <c r="E147" s="18"/>
      <c r="G147" s="1"/>
      <c r="H147" s="1"/>
      <c r="I147" s="1"/>
      <c r="J147" s="1"/>
    </row>
    <row r="148" spans="1:10" s="2" customFormat="1" x14ac:dyDescent="0.25">
      <c r="A148" s="1"/>
      <c r="B148" s="1"/>
      <c r="C148" s="1"/>
      <c r="E148" s="18"/>
      <c r="G148" s="1"/>
      <c r="H148" s="1"/>
      <c r="I148" s="1"/>
      <c r="J148" s="1"/>
    </row>
    <row r="149" spans="1:10" s="2" customFormat="1" x14ac:dyDescent="0.25">
      <c r="A149" s="1"/>
      <c r="B149" s="1"/>
      <c r="C149" s="1"/>
      <c r="E149" s="18"/>
      <c r="G149" s="1"/>
      <c r="H149" s="1"/>
      <c r="I149" s="1"/>
      <c r="J149" s="1"/>
    </row>
    <row r="150" spans="1:10" s="2" customFormat="1" x14ac:dyDescent="0.25">
      <c r="A150" s="1"/>
      <c r="B150" s="1"/>
      <c r="C150" s="1"/>
      <c r="E150" s="18"/>
      <c r="G150" s="1"/>
      <c r="H150" s="1"/>
      <c r="I150" s="1"/>
      <c r="J150" s="1"/>
    </row>
    <row r="151" spans="1:10" s="2" customFormat="1" x14ac:dyDescent="0.25">
      <c r="A151" s="1"/>
      <c r="B151" s="1"/>
      <c r="C151" s="1"/>
      <c r="E151" s="18"/>
      <c r="G151" s="1"/>
      <c r="H151" s="1"/>
      <c r="I151" s="1"/>
      <c r="J151" s="1"/>
    </row>
    <row r="152" spans="1:10" s="2" customFormat="1" x14ac:dyDescent="0.25">
      <c r="A152" s="1"/>
      <c r="B152" s="1"/>
      <c r="C152" s="1"/>
      <c r="E152" s="18"/>
      <c r="G152" s="1"/>
      <c r="H152" s="1"/>
      <c r="I152" s="1"/>
      <c r="J152" s="1"/>
    </row>
    <row r="153" spans="1:10" s="2" customFormat="1" x14ac:dyDescent="0.25">
      <c r="A153" s="1"/>
      <c r="B153" s="1"/>
      <c r="C153" s="1"/>
      <c r="E153" s="18"/>
      <c r="G153" s="1"/>
      <c r="H153" s="1"/>
      <c r="I153" s="1"/>
      <c r="J153" s="1"/>
    </row>
    <row r="154" spans="1:10" s="2" customFormat="1" x14ac:dyDescent="0.25">
      <c r="A154" s="1"/>
      <c r="B154" s="1"/>
      <c r="C154" s="1"/>
      <c r="E154" s="18"/>
      <c r="G154" s="1"/>
      <c r="H154" s="1"/>
      <c r="I154" s="1"/>
      <c r="J154" s="1"/>
    </row>
  </sheetData>
  <mergeCells count="7">
    <mergeCell ref="B1:H1"/>
    <mergeCell ref="A5:A6"/>
    <mergeCell ref="B5:B6"/>
    <mergeCell ref="C5:D5"/>
    <mergeCell ref="E5:F5"/>
    <mergeCell ref="G5:H5"/>
    <mergeCell ref="A3:H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10"/>
  <sheetViews>
    <sheetView workbookViewId="0">
      <selection sqref="A1:F1"/>
    </sheetView>
  </sheetViews>
  <sheetFormatPr defaultColWidth="9.140625" defaultRowHeight="16.5" outlineLevelRow="1" x14ac:dyDescent="0.25"/>
  <cols>
    <col min="1" max="1" width="3.85546875" style="88" customWidth="1"/>
    <col min="2" max="2" width="9.7109375" style="84" customWidth="1"/>
    <col min="3" max="3" width="4.7109375" style="85" customWidth="1"/>
    <col min="4" max="4" width="12.140625" style="86" customWidth="1"/>
    <col min="5" max="5" width="23" style="69" customWidth="1"/>
    <col min="6" max="6" width="24.28515625" style="87" customWidth="1"/>
    <col min="7" max="7" width="21.5703125" style="65" customWidth="1"/>
    <col min="8" max="16384" width="9.140625" style="65"/>
  </cols>
  <sheetData>
    <row r="1" spans="1:7" ht="16.5" customHeight="1" x14ac:dyDescent="0.25">
      <c r="A1" s="205" t="s">
        <v>266</v>
      </c>
      <c r="B1" s="205"/>
      <c r="C1" s="205"/>
      <c r="D1" s="205"/>
      <c r="E1" s="205"/>
      <c r="F1" s="205"/>
    </row>
    <row r="2" spans="1:7" ht="11.1" customHeight="1" x14ac:dyDescent="0.25">
      <c r="A2" s="66"/>
      <c r="B2" s="66"/>
      <c r="C2" s="66"/>
      <c r="D2" s="66"/>
      <c r="E2" s="66"/>
      <c r="F2" s="66"/>
    </row>
    <row r="3" spans="1:7" ht="40.5" customHeight="1" x14ac:dyDescent="0.25">
      <c r="A3" s="206" t="s">
        <v>400</v>
      </c>
      <c r="B3" s="206"/>
      <c r="C3" s="206"/>
      <c r="D3" s="206"/>
      <c r="E3" s="206"/>
      <c r="F3" s="206"/>
    </row>
    <row r="4" spans="1:7" x14ac:dyDescent="0.25">
      <c r="A4" s="67"/>
      <c r="B4" s="67"/>
      <c r="C4" s="67"/>
      <c r="D4" s="67"/>
      <c r="E4" s="67"/>
      <c r="F4" s="67"/>
    </row>
    <row r="5" spans="1:7" ht="17.25" thickBot="1" x14ac:dyDescent="0.3">
      <c r="A5" s="68"/>
      <c r="B5" s="207" t="s">
        <v>275</v>
      </c>
      <c r="C5" s="207"/>
      <c r="D5" s="207"/>
      <c r="F5" s="68"/>
    </row>
    <row r="6" spans="1:7" s="72" customFormat="1" ht="32.450000000000003" customHeight="1" x14ac:dyDescent="0.25">
      <c r="A6" s="70" t="s">
        <v>265</v>
      </c>
      <c r="B6" s="208" t="s">
        <v>276</v>
      </c>
      <c r="C6" s="208"/>
      <c r="D6" s="208"/>
      <c r="E6" s="39" t="s">
        <v>308</v>
      </c>
      <c r="F6" s="71" t="s">
        <v>309</v>
      </c>
    </row>
    <row r="7" spans="1:7" s="72" customFormat="1" ht="32.25" customHeight="1" x14ac:dyDescent="0.25">
      <c r="A7" s="201" t="s">
        <v>280</v>
      </c>
      <c r="B7" s="202"/>
      <c r="C7" s="202"/>
      <c r="D7" s="202"/>
      <c r="E7" s="42">
        <f>+SUM(E8:E12)</f>
        <v>82882160</v>
      </c>
      <c r="F7" s="43">
        <f>+SUM(F8:F12)</f>
        <v>79746751.369499996</v>
      </c>
    </row>
    <row r="8" spans="1:7" s="78" customFormat="1" ht="13.5" hidden="1" outlineLevel="1" x14ac:dyDescent="0.25">
      <c r="A8" s="142">
        <v>1</v>
      </c>
      <c r="B8" s="143" t="s">
        <v>281</v>
      </c>
      <c r="C8" s="144" t="s">
        <v>310</v>
      </c>
      <c r="D8" s="145" t="s">
        <v>367</v>
      </c>
      <c r="E8" s="136">
        <v>20478620</v>
      </c>
      <c r="F8" s="137">
        <v>18499342.513599999</v>
      </c>
      <c r="G8" s="77"/>
    </row>
    <row r="9" spans="1:7" s="78" customFormat="1" ht="13.5" hidden="1" outlineLevel="1" x14ac:dyDescent="0.25">
      <c r="A9" s="142">
        <v>2</v>
      </c>
      <c r="B9" s="143" t="s">
        <v>281</v>
      </c>
      <c r="C9" s="144" t="s">
        <v>310</v>
      </c>
      <c r="D9" s="146" t="s">
        <v>325</v>
      </c>
      <c r="E9" s="136">
        <v>50504900</v>
      </c>
      <c r="F9" s="137">
        <v>47413225.104000002</v>
      </c>
      <c r="G9" s="77"/>
    </row>
    <row r="10" spans="1:7" s="78" customFormat="1" ht="13.5" hidden="1" outlineLevel="1" x14ac:dyDescent="0.25">
      <c r="A10" s="142">
        <v>3</v>
      </c>
      <c r="B10" s="143" t="s">
        <v>281</v>
      </c>
      <c r="C10" s="144" t="s">
        <v>282</v>
      </c>
      <c r="D10" s="146" t="s">
        <v>369</v>
      </c>
      <c r="E10" s="136">
        <v>10104200</v>
      </c>
      <c r="F10" s="137">
        <v>12015990.884100001</v>
      </c>
      <c r="G10" s="77"/>
    </row>
    <row r="11" spans="1:7" s="78" customFormat="1" ht="13.5" hidden="1" outlineLevel="1" x14ac:dyDescent="0.25">
      <c r="A11" s="142">
        <v>4</v>
      </c>
      <c r="B11" s="143" t="s">
        <v>281</v>
      </c>
      <c r="C11" s="144" t="s">
        <v>285</v>
      </c>
      <c r="D11" s="146" t="s">
        <v>352</v>
      </c>
      <c r="E11" s="136">
        <v>1423940</v>
      </c>
      <c r="F11" s="137">
        <v>1454813.7324000001</v>
      </c>
      <c r="G11" s="77"/>
    </row>
    <row r="12" spans="1:7" s="78" customFormat="1" ht="13.5" hidden="1" outlineLevel="1" x14ac:dyDescent="0.25">
      <c r="A12" s="142">
        <v>5</v>
      </c>
      <c r="B12" s="143" t="s">
        <v>281</v>
      </c>
      <c r="C12" s="144" t="s">
        <v>350</v>
      </c>
      <c r="D12" s="146" t="s">
        <v>351</v>
      </c>
      <c r="E12" s="136">
        <v>370500</v>
      </c>
      <c r="F12" s="137">
        <v>363379.13539999997</v>
      </c>
      <c r="G12" s="77"/>
    </row>
    <row r="13" spans="1:7" s="78" customFormat="1" ht="32.25" customHeight="1" collapsed="1" x14ac:dyDescent="0.25">
      <c r="A13" s="201" t="s">
        <v>287</v>
      </c>
      <c r="B13" s="202"/>
      <c r="C13" s="202"/>
      <c r="D13" s="202"/>
      <c r="E13" s="134">
        <f>+SUM(E14:E17)</f>
        <v>173586434</v>
      </c>
      <c r="F13" s="135">
        <f>+SUM(F14:F17)</f>
        <v>170973934.78470001</v>
      </c>
    </row>
    <row r="14" spans="1:7" s="78" customFormat="1" ht="13.5" hidden="1" outlineLevel="1" x14ac:dyDescent="0.25">
      <c r="A14" s="73">
        <v>1</v>
      </c>
      <c r="B14" s="74" t="s">
        <v>288</v>
      </c>
      <c r="C14" s="75" t="s">
        <v>290</v>
      </c>
      <c r="D14" s="76" t="s">
        <v>401</v>
      </c>
      <c r="E14" s="136">
        <v>30007790</v>
      </c>
      <c r="F14" s="137">
        <v>29263841.467999995</v>
      </c>
    </row>
    <row r="15" spans="1:7" s="78" customFormat="1" ht="13.5" hidden="1" outlineLevel="1" x14ac:dyDescent="0.25">
      <c r="A15" s="73">
        <v>2</v>
      </c>
      <c r="B15" s="74" t="s">
        <v>288</v>
      </c>
      <c r="C15" s="75" t="s">
        <v>290</v>
      </c>
      <c r="D15" s="76" t="s">
        <v>354</v>
      </c>
      <c r="E15" s="136">
        <v>53629429</v>
      </c>
      <c r="F15" s="137">
        <v>53969067.721000008</v>
      </c>
    </row>
    <row r="16" spans="1:7" s="78" customFormat="1" ht="13.5" hidden="1" outlineLevel="1" x14ac:dyDescent="0.25">
      <c r="A16" s="73">
        <v>3</v>
      </c>
      <c r="B16" s="74" t="s">
        <v>288</v>
      </c>
      <c r="C16" s="75" t="s">
        <v>289</v>
      </c>
      <c r="D16" s="76" t="s">
        <v>402</v>
      </c>
      <c r="E16" s="136">
        <v>30105580</v>
      </c>
      <c r="F16" s="137">
        <v>28656937.927200001</v>
      </c>
    </row>
    <row r="17" spans="1:6" s="78" customFormat="1" ht="13.5" hidden="1" outlineLevel="1" x14ac:dyDescent="0.25">
      <c r="A17" s="73">
        <v>4</v>
      </c>
      <c r="B17" s="74" t="s">
        <v>288</v>
      </c>
      <c r="C17" s="75" t="s">
        <v>289</v>
      </c>
      <c r="D17" s="76" t="s">
        <v>353</v>
      </c>
      <c r="E17" s="136">
        <v>59843635</v>
      </c>
      <c r="F17" s="137">
        <v>59084087.668499999</v>
      </c>
    </row>
    <row r="18" spans="1:6" s="78" customFormat="1" ht="28.5" customHeight="1" collapsed="1" x14ac:dyDescent="0.25">
      <c r="A18" s="201" t="s">
        <v>291</v>
      </c>
      <c r="B18" s="202"/>
      <c r="C18" s="202"/>
      <c r="D18" s="202"/>
      <c r="E18" s="134">
        <f>+SUM(E19:E30)</f>
        <v>84737744</v>
      </c>
      <c r="F18" s="135">
        <f>+SUM(F19:F30)</f>
        <v>78635816.072999984</v>
      </c>
    </row>
    <row r="19" spans="1:6" s="78" customFormat="1" ht="13.5" hidden="1" outlineLevel="1" x14ac:dyDescent="0.25">
      <c r="A19" s="73">
        <v>1</v>
      </c>
      <c r="B19" s="74" t="s">
        <v>292</v>
      </c>
      <c r="C19" s="75">
        <v>52</v>
      </c>
      <c r="D19" s="79" t="s">
        <v>403</v>
      </c>
      <c r="E19" s="136">
        <v>11109138</v>
      </c>
      <c r="F19" s="137">
        <v>10180002.056</v>
      </c>
    </row>
    <row r="20" spans="1:6" s="78" customFormat="1" ht="13.5" hidden="1" outlineLevel="1" x14ac:dyDescent="0.25">
      <c r="A20" s="73">
        <v>2</v>
      </c>
      <c r="B20" s="74" t="s">
        <v>292</v>
      </c>
      <c r="C20" s="75">
        <v>52</v>
      </c>
      <c r="D20" s="79" t="s">
        <v>404</v>
      </c>
      <c r="E20" s="136">
        <v>11091845</v>
      </c>
      <c r="F20" s="137">
        <v>10202879.2336</v>
      </c>
    </row>
    <row r="21" spans="1:6" s="78" customFormat="1" ht="13.5" hidden="1" outlineLevel="1" x14ac:dyDescent="0.25">
      <c r="A21" s="73">
        <v>3</v>
      </c>
      <c r="B21" s="74" t="s">
        <v>292</v>
      </c>
      <c r="C21" s="75">
        <v>52</v>
      </c>
      <c r="D21" s="79" t="s">
        <v>405</v>
      </c>
      <c r="E21" s="136">
        <v>11098813</v>
      </c>
      <c r="F21" s="137">
        <v>10252153.982999999</v>
      </c>
    </row>
    <row r="22" spans="1:6" s="78" customFormat="1" ht="13.5" hidden="1" outlineLevel="1" x14ac:dyDescent="0.25">
      <c r="A22" s="73">
        <v>4</v>
      </c>
      <c r="B22" s="74" t="s">
        <v>292</v>
      </c>
      <c r="C22" s="75">
        <v>52</v>
      </c>
      <c r="D22" s="76" t="s">
        <v>406</v>
      </c>
      <c r="E22" s="136">
        <v>5035064</v>
      </c>
      <c r="F22" s="137">
        <v>4592286.301</v>
      </c>
    </row>
    <row r="23" spans="1:6" s="78" customFormat="1" ht="13.5" hidden="1" outlineLevel="1" x14ac:dyDescent="0.25">
      <c r="A23" s="73">
        <v>5</v>
      </c>
      <c r="B23" s="74" t="s">
        <v>292</v>
      </c>
      <c r="C23" s="75">
        <v>52</v>
      </c>
      <c r="D23" s="79" t="s">
        <v>357</v>
      </c>
      <c r="E23" s="136">
        <v>3060960</v>
      </c>
      <c r="F23" s="137">
        <v>2982229.798</v>
      </c>
    </row>
    <row r="24" spans="1:6" s="78" customFormat="1" ht="13.5" hidden="1" outlineLevel="1" x14ac:dyDescent="0.25">
      <c r="A24" s="73">
        <v>6</v>
      </c>
      <c r="B24" s="74" t="s">
        <v>292</v>
      </c>
      <c r="C24" s="75">
        <v>52</v>
      </c>
      <c r="D24" s="79" t="s">
        <v>407</v>
      </c>
      <c r="E24" s="136">
        <v>3050643</v>
      </c>
      <c r="F24" s="137">
        <v>2887804.7884999998</v>
      </c>
    </row>
    <row r="25" spans="1:6" s="78" customFormat="1" ht="13.5" hidden="1" outlineLevel="1" x14ac:dyDescent="0.25">
      <c r="A25" s="73">
        <v>7</v>
      </c>
      <c r="B25" s="74" t="s">
        <v>292</v>
      </c>
      <c r="C25" s="75">
        <v>52</v>
      </c>
      <c r="D25" s="79" t="s">
        <v>408</v>
      </c>
      <c r="E25" s="136">
        <v>3032240</v>
      </c>
      <c r="F25" s="137">
        <v>2933029.6973000001</v>
      </c>
    </row>
    <row r="26" spans="1:6" s="78" customFormat="1" ht="13.5" hidden="1" outlineLevel="1" x14ac:dyDescent="0.25">
      <c r="A26" s="73">
        <v>8</v>
      </c>
      <c r="B26" s="74" t="s">
        <v>292</v>
      </c>
      <c r="C26" s="75">
        <v>52</v>
      </c>
      <c r="D26" s="79" t="s">
        <v>409</v>
      </c>
      <c r="E26" s="136">
        <v>6054242</v>
      </c>
      <c r="F26" s="137">
        <v>5846338.0539999995</v>
      </c>
    </row>
    <row r="27" spans="1:6" s="78" customFormat="1" ht="13.5" hidden="1" outlineLevel="1" x14ac:dyDescent="0.25">
      <c r="A27" s="73">
        <v>9</v>
      </c>
      <c r="B27" s="74" t="s">
        <v>292</v>
      </c>
      <c r="C27" s="75">
        <v>52</v>
      </c>
      <c r="D27" s="79" t="s">
        <v>410</v>
      </c>
      <c r="E27" s="136">
        <v>5101122</v>
      </c>
      <c r="F27" s="137">
        <v>4706551.9914999995</v>
      </c>
    </row>
    <row r="28" spans="1:6" s="78" customFormat="1" ht="13.5" hidden="1" outlineLevel="1" x14ac:dyDescent="0.25">
      <c r="A28" s="73">
        <v>10</v>
      </c>
      <c r="B28" s="74" t="s">
        <v>292</v>
      </c>
      <c r="C28" s="75">
        <v>52</v>
      </c>
      <c r="D28" s="79" t="s">
        <v>411</v>
      </c>
      <c r="E28" s="136">
        <v>12017996</v>
      </c>
      <c r="F28" s="137">
        <v>10990424.813999999</v>
      </c>
    </row>
    <row r="29" spans="1:6" s="78" customFormat="1" ht="13.5" hidden="1" outlineLevel="1" x14ac:dyDescent="0.25">
      <c r="A29" s="73">
        <v>11</v>
      </c>
      <c r="B29" s="74" t="s">
        <v>292</v>
      </c>
      <c r="C29" s="75">
        <v>52</v>
      </c>
      <c r="D29" s="79" t="s">
        <v>412</v>
      </c>
      <c r="E29" s="136">
        <v>8023625</v>
      </c>
      <c r="F29" s="137">
        <v>7522213.7311000004</v>
      </c>
    </row>
    <row r="30" spans="1:6" s="78" customFormat="1" ht="13.5" hidden="1" outlineLevel="1" x14ac:dyDescent="0.25">
      <c r="A30" s="73">
        <v>12</v>
      </c>
      <c r="B30" s="74" t="s">
        <v>292</v>
      </c>
      <c r="C30" s="75">
        <v>52</v>
      </c>
      <c r="D30" s="79" t="s">
        <v>413</v>
      </c>
      <c r="E30" s="136">
        <v>6062056</v>
      </c>
      <c r="F30" s="137">
        <v>5539901.625</v>
      </c>
    </row>
    <row r="31" spans="1:6" s="78" customFormat="1" ht="27" customHeight="1" collapsed="1" x14ac:dyDescent="0.25">
      <c r="A31" s="201" t="s">
        <v>293</v>
      </c>
      <c r="B31" s="202"/>
      <c r="C31" s="202"/>
      <c r="D31" s="202"/>
      <c r="E31" s="134">
        <f>+SUM(E32:E49)</f>
        <v>1591190</v>
      </c>
      <c r="F31" s="135">
        <f>+SUM(F32:F49)</f>
        <v>1773767.6590000002</v>
      </c>
    </row>
    <row r="32" spans="1:6" s="78" customFormat="1" ht="13.5" hidden="1" outlineLevel="1" x14ac:dyDescent="0.25">
      <c r="A32" s="73">
        <v>1</v>
      </c>
      <c r="B32" s="74" t="s">
        <v>294</v>
      </c>
      <c r="C32" s="75" t="s">
        <v>295</v>
      </c>
      <c r="D32" s="79" t="s">
        <v>388</v>
      </c>
      <c r="E32" s="136">
        <v>0</v>
      </c>
      <c r="F32" s="137">
        <v>249.739</v>
      </c>
    </row>
    <row r="33" spans="1:6" s="78" customFormat="1" ht="13.5" hidden="1" outlineLevel="1" x14ac:dyDescent="0.25">
      <c r="A33" s="73">
        <v>2</v>
      </c>
      <c r="B33" s="74" t="s">
        <v>294</v>
      </c>
      <c r="C33" s="75" t="s">
        <v>302</v>
      </c>
      <c r="D33" s="79" t="s">
        <v>391</v>
      </c>
      <c r="E33" s="136">
        <v>0</v>
      </c>
      <c r="F33" s="137">
        <v>40.496000000000002</v>
      </c>
    </row>
    <row r="34" spans="1:6" s="78" customFormat="1" ht="13.5" hidden="1" outlineLevel="1" x14ac:dyDescent="0.25">
      <c r="A34" s="73">
        <v>3</v>
      </c>
      <c r="B34" s="74" t="s">
        <v>294</v>
      </c>
      <c r="C34" s="75" t="s">
        <v>295</v>
      </c>
      <c r="D34" s="79" t="s">
        <v>392</v>
      </c>
      <c r="E34" s="136">
        <v>31184</v>
      </c>
      <c r="F34" s="137">
        <v>61552.720999999998</v>
      </c>
    </row>
    <row r="35" spans="1:6" s="78" customFormat="1" ht="13.5" hidden="1" outlineLevel="1" x14ac:dyDescent="0.25">
      <c r="A35" s="73">
        <v>4</v>
      </c>
      <c r="B35" s="74" t="s">
        <v>294</v>
      </c>
      <c r="C35" s="75" t="s">
        <v>296</v>
      </c>
      <c r="D35" s="79" t="s">
        <v>393</v>
      </c>
      <c r="E35" s="136">
        <v>89800</v>
      </c>
      <c r="F35" s="137">
        <v>248944.11300000001</v>
      </c>
    </row>
    <row r="36" spans="1:6" s="78" customFormat="1" ht="13.5" hidden="1" outlineLevel="1" x14ac:dyDescent="0.25">
      <c r="A36" s="73">
        <v>5</v>
      </c>
      <c r="B36" s="74" t="s">
        <v>294</v>
      </c>
      <c r="C36" s="75" t="s">
        <v>297</v>
      </c>
      <c r="D36" s="79" t="s">
        <v>394</v>
      </c>
      <c r="E36" s="136">
        <v>15998</v>
      </c>
      <c r="F36" s="137">
        <v>20138.826000000001</v>
      </c>
    </row>
    <row r="37" spans="1:6" s="78" customFormat="1" ht="13.5" hidden="1" outlineLevel="1" x14ac:dyDescent="0.25">
      <c r="A37" s="73">
        <v>6</v>
      </c>
      <c r="B37" s="74" t="s">
        <v>294</v>
      </c>
      <c r="C37" s="75" t="s">
        <v>302</v>
      </c>
      <c r="D37" s="79" t="s">
        <v>395</v>
      </c>
      <c r="E37" s="136">
        <v>42734</v>
      </c>
      <c r="F37" s="137">
        <v>42990.688999999998</v>
      </c>
    </row>
    <row r="38" spans="1:6" s="78" customFormat="1" ht="13.5" hidden="1" outlineLevel="1" x14ac:dyDescent="0.25">
      <c r="A38" s="73">
        <v>7</v>
      </c>
      <c r="B38" s="74" t="s">
        <v>294</v>
      </c>
      <c r="C38" s="75" t="s">
        <v>295</v>
      </c>
      <c r="D38" s="79" t="s">
        <v>396</v>
      </c>
      <c r="E38" s="136">
        <v>81094</v>
      </c>
      <c r="F38" s="137">
        <v>81689.481</v>
      </c>
    </row>
    <row r="39" spans="1:6" s="78" customFormat="1" ht="13.5" hidden="1" outlineLevel="1" x14ac:dyDescent="0.25">
      <c r="A39" s="73">
        <v>8</v>
      </c>
      <c r="B39" s="74" t="s">
        <v>294</v>
      </c>
      <c r="C39" s="75" t="s">
        <v>296</v>
      </c>
      <c r="D39" s="79" t="s">
        <v>397</v>
      </c>
      <c r="E39" s="136">
        <v>198679</v>
      </c>
      <c r="F39" s="137">
        <v>199342.95199999999</v>
      </c>
    </row>
    <row r="40" spans="1:6" s="78" customFormat="1" ht="13.5" hidden="1" outlineLevel="1" x14ac:dyDescent="0.25">
      <c r="A40" s="73">
        <v>9</v>
      </c>
      <c r="B40" s="74" t="s">
        <v>294</v>
      </c>
      <c r="C40" s="75" t="s">
        <v>297</v>
      </c>
      <c r="D40" s="79" t="s">
        <v>398</v>
      </c>
      <c r="E40" s="136">
        <v>63100</v>
      </c>
      <c r="F40" s="137">
        <v>63365.010999999999</v>
      </c>
    </row>
    <row r="41" spans="1:6" s="78" customFormat="1" ht="13.5" hidden="1" outlineLevel="1" x14ac:dyDescent="0.25">
      <c r="A41" s="73">
        <v>10</v>
      </c>
      <c r="B41" s="74" t="s">
        <v>294</v>
      </c>
      <c r="C41" s="75" t="s">
        <v>302</v>
      </c>
      <c r="D41" s="79" t="s">
        <v>399</v>
      </c>
      <c r="E41" s="136">
        <v>120488</v>
      </c>
      <c r="F41" s="137">
        <v>121219.58</v>
      </c>
    </row>
    <row r="42" spans="1:6" s="78" customFormat="1" ht="13.5" hidden="1" outlineLevel="1" x14ac:dyDescent="0.25">
      <c r="A42" s="73">
        <v>11</v>
      </c>
      <c r="B42" s="74" t="s">
        <v>294</v>
      </c>
      <c r="C42" s="75" t="s">
        <v>295</v>
      </c>
      <c r="D42" s="79" t="s">
        <v>414</v>
      </c>
      <c r="E42" s="136">
        <v>73738</v>
      </c>
      <c r="F42" s="137">
        <v>74045.240000000005</v>
      </c>
    </row>
    <row r="43" spans="1:6" s="78" customFormat="1" ht="13.5" hidden="1" outlineLevel="1" x14ac:dyDescent="0.25">
      <c r="A43" s="128">
        <v>12</v>
      </c>
      <c r="B43" s="129" t="s">
        <v>294</v>
      </c>
      <c r="C43" s="130" t="s">
        <v>296</v>
      </c>
      <c r="D43" s="131" t="s">
        <v>415</v>
      </c>
      <c r="E43" s="136">
        <v>148345</v>
      </c>
      <c r="F43" s="137">
        <v>149047.291</v>
      </c>
    </row>
    <row r="44" spans="1:6" s="78" customFormat="1" ht="13.5" hidden="1" outlineLevel="1" x14ac:dyDescent="0.25">
      <c r="A44" s="128">
        <v>13</v>
      </c>
      <c r="B44" s="129" t="s">
        <v>294</v>
      </c>
      <c r="C44" s="130" t="s">
        <v>297</v>
      </c>
      <c r="D44" s="131" t="s">
        <v>416</v>
      </c>
      <c r="E44" s="136">
        <v>34500</v>
      </c>
      <c r="F44" s="137">
        <v>34740.413</v>
      </c>
    </row>
    <row r="45" spans="1:6" s="78" customFormat="1" ht="13.5" hidden="1" outlineLevel="1" x14ac:dyDescent="0.25">
      <c r="A45" s="128">
        <v>14</v>
      </c>
      <c r="B45" s="129" t="s">
        <v>294</v>
      </c>
      <c r="C45" s="130" t="s">
        <v>302</v>
      </c>
      <c r="D45" s="131" t="s">
        <v>417</v>
      </c>
      <c r="E45" s="136">
        <v>328349</v>
      </c>
      <c r="F45" s="137">
        <v>329816.07</v>
      </c>
    </row>
    <row r="46" spans="1:6" s="78" customFormat="1" ht="13.5" hidden="1" outlineLevel="1" x14ac:dyDescent="0.25">
      <c r="A46" s="128">
        <v>15</v>
      </c>
      <c r="B46" s="129" t="s">
        <v>294</v>
      </c>
      <c r="C46" s="130" t="s">
        <v>295</v>
      </c>
      <c r="D46" s="131" t="s">
        <v>418</v>
      </c>
      <c r="E46" s="136">
        <v>153874</v>
      </c>
      <c r="F46" s="137">
        <v>145315.55600000001</v>
      </c>
    </row>
    <row r="47" spans="1:6" s="78" customFormat="1" ht="13.5" hidden="1" outlineLevel="1" x14ac:dyDescent="0.25">
      <c r="A47" s="128">
        <v>16</v>
      </c>
      <c r="B47" s="129" t="s">
        <v>294</v>
      </c>
      <c r="C47" s="130" t="s">
        <v>296</v>
      </c>
      <c r="D47" s="131" t="s">
        <v>419</v>
      </c>
      <c r="E47" s="136">
        <v>108235</v>
      </c>
      <c r="F47" s="137">
        <v>104372.943</v>
      </c>
    </row>
    <row r="48" spans="1:6" s="78" customFormat="1" ht="13.5" hidden="1" outlineLevel="1" x14ac:dyDescent="0.25">
      <c r="A48" s="128">
        <v>17</v>
      </c>
      <c r="B48" s="129" t="s">
        <v>294</v>
      </c>
      <c r="C48" s="130" t="s">
        <v>297</v>
      </c>
      <c r="D48" s="131" t="s">
        <v>420</v>
      </c>
      <c r="E48" s="136">
        <v>19100</v>
      </c>
      <c r="F48" s="137">
        <v>14629.85</v>
      </c>
    </row>
    <row r="49" spans="1:84" s="78" customFormat="1" ht="13.5" hidden="1" outlineLevel="1" x14ac:dyDescent="0.25">
      <c r="A49" s="128">
        <v>18</v>
      </c>
      <c r="B49" s="129" t="s">
        <v>294</v>
      </c>
      <c r="C49" s="130" t="s">
        <v>302</v>
      </c>
      <c r="D49" s="131" t="s">
        <v>421</v>
      </c>
      <c r="E49" s="136">
        <v>81972</v>
      </c>
      <c r="F49" s="137">
        <v>82266.687999999995</v>
      </c>
    </row>
    <row r="50" spans="1:84" s="78" customFormat="1" ht="29.25" customHeight="1" collapsed="1" thickBot="1" x14ac:dyDescent="0.3">
      <c r="A50" s="203" t="s">
        <v>0</v>
      </c>
      <c r="B50" s="204"/>
      <c r="C50" s="204"/>
      <c r="D50" s="204"/>
      <c r="E50" s="58">
        <f>+E7+E13+E18+E31</f>
        <v>342797528</v>
      </c>
      <c r="F50" s="59">
        <f>+F7+F13+F18+F31</f>
        <v>331130269.88620001</v>
      </c>
    </row>
    <row r="51" spans="1:84" s="78" customFormat="1" ht="13.5" x14ac:dyDescent="0.25">
      <c r="A51" s="72"/>
      <c r="B51" s="80"/>
      <c r="C51" s="72"/>
      <c r="D51" s="81"/>
      <c r="E51" s="62"/>
      <c r="F51" s="62"/>
    </row>
    <row r="52" spans="1:84" s="78" customFormat="1" ht="13.5" x14ac:dyDescent="0.25">
      <c r="A52" s="72"/>
      <c r="B52" s="80"/>
      <c r="C52" s="72"/>
      <c r="D52" s="81"/>
      <c r="E52" s="62"/>
      <c r="F52" s="62"/>
    </row>
    <row r="53" spans="1:84" s="78" customFormat="1" ht="13.5" x14ac:dyDescent="0.25">
      <c r="A53" s="72"/>
      <c r="B53" s="80"/>
      <c r="C53" s="72"/>
      <c r="D53" s="81"/>
      <c r="E53" s="62"/>
      <c r="F53" s="62"/>
    </row>
    <row r="54" spans="1:84" s="78" customFormat="1" ht="13.5" x14ac:dyDescent="0.25">
      <c r="A54" s="72"/>
      <c r="B54" s="80"/>
      <c r="C54" s="72"/>
      <c r="D54" s="81"/>
      <c r="E54" s="62"/>
      <c r="F54" s="62"/>
    </row>
    <row r="55" spans="1:84" s="78" customFormat="1" ht="30.4" customHeight="1" x14ac:dyDescent="0.25">
      <c r="A55" s="72"/>
      <c r="B55" s="80"/>
      <c r="C55" s="72"/>
      <c r="D55" s="81"/>
      <c r="E55" s="62"/>
      <c r="F55" s="62"/>
    </row>
    <row r="56" spans="1:84" s="72" customFormat="1" ht="13.5" x14ac:dyDescent="0.25">
      <c r="B56" s="80"/>
      <c r="C56" s="82"/>
      <c r="D56" s="81"/>
      <c r="E56" s="62"/>
      <c r="F56" s="6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</row>
    <row r="57" spans="1:84" s="72" customFormat="1" ht="13.5" x14ac:dyDescent="0.25">
      <c r="B57" s="80"/>
      <c r="C57" s="82"/>
      <c r="D57" s="81"/>
      <c r="E57" s="62"/>
      <c r="F57" s="62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</row>
    <row r="58" spans="1:84" s="72" customFormat="1" ht="13.5" x14ac:dyDescent="0.25">
      <c r="B58" s="80"/>
      <c r="C58" s="82"/>
      <c r="D58" s="81"/>
      <c r="E58" s="37"/>
      <c r="F58" s="83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</row>
    <row r="59" spans="1:84" s="72" customFormat="1" ht="13.5" x14ac:dyDescent="0.25">
      <c r="B59" s="80"/>
      <c r="C59" s="82"/>
      <c r="D59" s="81"/>
      <c r="E59" s="37"/>
      <c r="F59" s="83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</row>
    <row r="60" spans="1:84" s="72" customFormat="1" ht="13.5" x14ac:dyDescent="0.25">
      <c r="B60" s="80"/>
      <c r="C60" s="82"/>
      <c r="D60" s="81"/>
      <c r="E60" s="37"/>
      <c r="F60" s="83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</row>
    <row r="61" spans="1:84" s="72" customFormat="1" ht="13.5" x14ac:dyDescent="0.25">
      <c r="B61" s="80"/>
      <c r="C61" s="82"/>
      <c r="D61" s="81"/>
      <c r="E61" s="37"/>
      <c r="F61" s="83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</row>
    <row r="62" spans="1:84" s="72" customFormat="1" x14ac:dyDescent="0.25">
      <c r="A62" s="88"/>
      <c r="B62" s="84"/>
      <c r="C62" s="85"/>
      <c r="D62" s="86"/>
      <c r="E62" s="69"/>
      <c r="F62" s="87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</row>
    <row r="63" spans="1:84" s="72" customFormat="1" x14ac:dyDescent="0.25">
      <c r="A63" s="88"/>
      <c r="B63" s="84"/>
      <c r="C63" s="85"/>
      <c r="D63" s="86"/>
      <c r="E63" s="69"/>
      <c r="F63" s="87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</row>
    <row r="64" spans="1:84" s="72" customFormat="1" x14ac:dyDescent="0.25">
      <c r="A64" s="88"/>
      <c r="B64" s="84"/>
      <c r="C64" s="85"/>
      <c r="D64" s="86"/>
      <c r="E64" s="69"/>
      <c r="F64" s="87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</row>
    <row r="65" spans="1:84" s="72" customFormat="1" x14ac:dyDescent="0.25">
      <c r="A65" s="88"/>
      <c r="B65" s="84"/>
      <c r="C65" s="85"/>
      <c r="D65" s="86"/>
      <c r="E65" s="69"/>
      <c r="F65" s="8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</row>
    <row r="66" spans="1:84" s="72" customFormat="1" x14ac:dyDescent="0.25">
      <c r="A66" s="88"/>
      <c r="B66" s="84"/>
      <c r="C66" s="85"/>
      <c r="D66" s="86"/>
      <c r="E66" s="69"/>
      <c r="F66" s="87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</row>
    <row r="67" spans="1:84" s="88" customFormat="1" x14ac:dyDescent="0.25">
      <c r="B67" s="84"/>
      <c r="C67" s="85"/>
      <c r="D67" s="86"/>
      <c r="E67" s="69"/>
      <c r="F67" s="87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</row>
    <row r="68" spans="1:84" s="88" customFormat="1" x14ac:dyDescent="0.25">
      <c r="B68" s="84"/>
      <c r="C68" s="85"/>
      <c r="D68" s="86"/>
      <c r="E68" s="69"/>
      <c r="F68" s="87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</row>
    <row r="69" spans="1:84" s="88" customFormat="1" x14ac:dyDescent="0.25">
      <c r="B69" s="84"/>
      <c r="C69" s="85"/>
      <c r="D69" s="86"/>
      <c r="E69" s="69"/>
      <c r="F69" s="87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</row>
    <row r="70" spans="1:84" s="88" customFormat="1" x14ac:dyDescent="0.25">
      <c r="B70" s="84"/>
      <c r="C70" s="85"/>
      <c r="D70" s="86"/>
      <c r="E70" s="69"/>
      <c r="F70" s="87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</row>
    <row r="71" spans="1:84" s="88" customFormat="1" x14ac:dyDescent="0.25">
      <c r="B71" s="84"/>
      <c r="C71" s="85"/>
      <c r="D71" s="86"/>
      <c r="E71" s="69"/>
      <c r="F71" s="87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</row>
    <row r="72" spans="1:84" s="88" customFormat="1" x14ac:dyDescent="0.25">
      <c r="B72" s="84"/>
      <c r="C72" s="85"/>
      <c r="D72" s="86"/>
      <c r="E72" s="69"/>
      <c r="F72" s="87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</row>
    <row r="73" spans="1:84" s="88" customFormat="1" x14ac:dyDescent="0.25">
      <c r="B73" s="84"/>
      <c r="C73" s="85"/>
      <c r="D73" s="86"/>
      <c r="E73" s="69"/>
      <c r="F73" s="87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</row>
    <row r="74" spans="1:84" s="88" customFormat="1" x14ac:dyDescent="0.25">
      <c r="B74" s="84"/>
      <c r="C74" s="85"/>
      <c r="D74" s="86"/>
      <c r="E74" s="69"/>
      <c r="F74" s="87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</row>
    <row r="75" spans="1:84" s="88" customFormat="1" x14ac:dyDescent="0.25">
      <c r="B75" s="84"/>
      <c r="C75" s="85"/>
      <c r="D75" s="86"/>
      <c r="E75" s="69"/>
      <c r="F75" s="87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</row>
    <row r="76" spans="1:84" s="88" customFormat="1" x14ac:dyDescent="0.25">
      <c r="B76" s="84"/>
      <c r="C76" s="85"/>
      <c r="D76" s="86"/>
      <c r="E76" s="69"/>
      <c r="F76" s="87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</row>
    <row r="77" spans="1:84" s="88" customFormat="1" x14ac:dyDescent="0.25">
      <c r="B77" s="84"/>
      <c r="C77" s="85"/>
      <c r="D77" s="86"/>
      <c r="E77" s="69"/>
      <c r="F77" s="87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</row>
    <row r="78" spans="1:84" s="88" customFormat="1" x14ac:dyDescent="0.25">
      <c r="B78" s="84"/>
      <c r="C78" s="85"/>
      <c r="D78" s="86"/>
      <c r="E78" s="69"/>
      <c r="F78" s="87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</row>
    <row r="79" spans="1:84" s="88" customFormat="1" x14ac:dyDescent="0.25">
      <c r="B79" s="84"/>
      <c r="C79" s="85"/>
      <c r="D79" s="86"/>
      <c r="E79" s="69"/>
      <c r="F79" s="87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</row>
    <row r="80" spans="1:84" s="88" customFormat="1" x14ac:dyDescent="0.25">
      <c r="B80" s="84"/>
      <c r="C80" s="85"/>
      <c r="D80" s="86"/>
      <c r="E80" s="69"/>
      <c r="F80" s="87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</row>
    <row r="81" spans="2:84" s="88" customFormat="1" x14ac:dyDescent="0.25">
      <c r="B81" s="84"/>
      <c r="C81" s="85"/>
      <c r="D81" s="86"/>
      <c r="E81" s="69"/>
      <c r="F81" s="87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</row>
    <row r="82" spans="2:84" s="88" customFormat="1" x14ac:dyDescent="0.25">
      <c r="B82" s="84"/>
      <c r="C82" s="85"/>
      <c r="D82" s="86"/>
      <c r="E82" s="69"/>
      <c r="F82" s="87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</row>
    <row r="83" spans="2:84" s="88" customFormat="1" x14ac:dyDescent="0.25">
      <c r="B83" s="84"/>
      <c r="C83" s="85"/>
      <c r="D83" s="86"/>
      <c r="E83" s="69"/>
      <c r="F83" s="87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</row>
    <row r="84" spans="2:84" s="88" customFormat="1" x14ac:dyDescent="0.25">
      <c r="B84" s="84"/>
      <c r="C84" s="85"/>
      <c r="D84" s="86"/>
      <c r="E84" s="69"/>
      <c r="F84" s="87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</row>
    <row r="85" spans="2:84" s="88" customFormat="1" x14ac:dyDescent="0.25">
      <c r="B85" s="84"/>
      <c r="C85" s="85"/>
      <c r="D85" s="86"/>
      <c r="E85" s="69"/>
      <c r="F85" s="87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</row>
    <row r="86" spans="2:84" s="88" customFormat="1" x14ac:dyDescent="0.25">
      <c r="B86" s="84"/>
      <c r="C86" s="85"/>
      <c r="D86" s="86"/>
      <c r="E86" s="69"/>
      <c r="F86" s="87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</row>
    <row r="87" spans="2:84" s="88" customFormat="1" x14ac:dyDescent="0.25">
      <c r="B87" s="84"/>
      <c r="C87" s="85"/>
      <c r="D87" s="86"/>
      <c r="E87" s="69"/>
      <c r="F87" s="87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</row>
    <row r="88" spans="2:84" s="88" customFormat="1" x14ac:dyDescent="0.25">
      <c r="B88" s="84"/>
      <c r="C88" s="85"/>
      <c r="D88" s="86"/>
      <c r="E88" s="69"/>
      <c r="F88" s="87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</row>
    <row r="89" spans="2:84" s="88" customFormat="1" x14ac:dyDescent="0.25">
      <c r="B89" s="84"/>
      <c r="C89" s="85"/>
      <c r="D89" s="86"/>
      <c r="E89" s="69"/>
      <c r="F89" s="87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/>
    </row>
    <row r="90" spans="2:84" s="88" customFormat="1" x14ac:dyDescent="0.25">
      <c r="B90" s="84"/>
      <c r="C90" s="85"/>
      <c r="D90" s="86"/>
      <c r="E90" s="69"/>
      <c r="F90" s="87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</row>
    <row r="91" spans="2:84" s="88" customFormat="1" x14ac:dyDescent="0.25">
      <c r="B91" s="84"/>
      <c r="C91" s="85"/>
      <c r="D91" s="86"/>
      <c r="E91" s="69"/>
      <c r="F91" s="87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</row>
    <row r="92" spans="2:84" s="88" customFormat="1" x14ac:dyDescent="0.25">
      <c r="B92" s="84"/>
      <c r="C92" s="85"/>
      <c r="D92" s="86"/>
      <c r="E92" s="69"/>
      <c r="F92" s="87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</row>
    <row r="93" spans="2:84" s="88" customFormat="1" x14ac:dyDescent="0.25">
      <c r="B93" s="84"/>
      <c r="C93" s="85"/>
      <c r="D93" s="86"/>
      <c r="E93" s="69"/>
      <c r="F93" s="87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</row>
    <row r="94" spans="2:84" s="88" customFormat="1" x14ac:dyDescent="0.25">
      <c r="B94" s="84"/>
      <c r="C94" s="85"/>
      <c r="D94" s="86"/>
      <c r="E94" s="69"/>
      <c r="F94" s="87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</row>
    <row r="95" spans="2:84" s="88" customFormat="1" x14ac:dyDescent="0.25">
      <c r="B95" s="84"/>
      <c r="C95" s="85"/>
      <c r="D95" s="86"/>
      <c r="E95" s="69"/>
      <c r="F95" s="87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</row>
    <row r="96" spans="2:84" s="88" customFormat="1" x14ac:dyDescent="0.25">
      <c r="B96" s="84"/>
      <c r="C96" s="85"/>
      <c r="D96" s="86"/>
      <c r="E96" s="69"/>
      <c r="F96" s="87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</row>
    <row r="97" spans="2:84" s="88" customFormat="1" x14ac:dyDescent="0.25">
      <c r="B97" s="84"/>
      <c r="C97" s="85"/>
      <c r="D97" s="86"/>
      <c r="E97" s="69"/>
      <c r="F97" s="87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</row>
    <row r="98" spans="2:84" s="88" customFormat="1" x14ac:dyDescent="0.25">
      <c r="B98" s="84"/>
      <c r="C98" s="85"/>
      <c r="D98" s="86"/>
      <c r="E98" s="69"/>
      <c r="F98" s="87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65"/>
      <c r="BY98" s="65"/>
      <c r="BZ98" s="65"/>
      <c r="CA98" s="65"/>
      <c r="CB98" s="65"/>
      <c r="CC98" s="65"/>
      <c r="CD98" s="65"/>
      <c r="CE98" s="65"/>
      <c r="CF98" s="65"/>
    </row>
    <row r="99" spans="2:84" s="88" customFormat="1" x14ac:dyDescent="0.25">
      <c r="B99" s="84"/>
      <c r="C99" s="85"/>
      <c r="D99" s="86"/>
      <c r="E99" s="69"/>
      <c r="F99" s="87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5"/>
      <c r="CD99" s="65"/>
      <c r="CE99" s="65"/>
      <c r="CF99" s="65"/>
    </row>
    <row r="100" spans="2:84" s="88" customFormat="1" x14ac:dyDescent="0.25">
      <c r="B100" s="84"/>
      <c r="C100" s="85"/>
      <c r="D100" s="86"/>
      <c r="E100" s="69"/>
      <c r="F100" s="87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</row>
    <row r="101" spans="2:84" s="88" customFormat="1" x14ac:dyDescent="0.25">
      <c r="B101" s="84"/>
      <c r="C101" s="85"/>
      <c r="D101" s="86"/>
      <c r="E101" s="69"/>
      <c r="F101" s="87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</row>
    <row r="102" spans="2:84" s="88" customFormat="1" x14ac:dyDescent="0.25">
      <c r="B102" s="84"/>
      <c r="C102" s="85"/>
      <c r="D102" s="86"/>
      <c r="E102" s="69"/>
      <c r="F102" s="87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</row>
    <row r="103" spans="2:84" s="88" customFormat="1" x14ac:dyDescent="0.25">
      <c r="B103" s="84"/>
      <c r="C103" s="85"/>
      <c r="D103" s="86"/>
      <c r="E103" s="69"/>
      <c r="F103" s="87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</row>
    <row r="104" spans="2:84" s="88" customFormat="1" x14ac:dyDescent="0.25">
      <c r="B104" s="84"/>
      <c r="C104" s="85"/>
      <c r="D104" s="86"/>
      <c r="E104" s="69"/>
      <c r="F104" s="87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</row>
    <row r="105" spans="2:84" s="88" customFormat="1" x14ac:dyDescent="0.25">
      <c r="B105" s="84"/>
      <c r="C105" s="85"/>
      <c r="D105" s="86"/>
      <c r="E105" s="69"/>
      <c r="F105" s="87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  <c r="CC105" s="65"/>
      <c r="CD105" s="65"/>
      <c r="CE105" s="65"/>
      <c r="CF105" s="65"/>
    </row>
    <row r="106" spans="2:84" s="88" customFormat="1" x14ac:dyDescent="0.25">
      <c r="B106" s="84"/>
      <c r="C106" s="85"/>
      <c r="D106" s="86"/>
      <c r="E106" s="69"/>
      <c r="F106" s="87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</row>
    <row r="107" spans="2:84" s="88" customFormat="1" x14ac:dyDescent="0.25">
      <c r="B107" s="84"/>
      <c r="C107" s="85"/>
      <c r="D107" s="86"/>
      <c r="E107" s="69"/>
      <c r="F107" s="87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</row>
    <row r="108" spans="2:84" s="88" customFormat="1" x14ac:dyDescent="0.25">
      <c r="B108" s="84"/>
      <c r="C108" s="85"/>
      <c r="D108" s="86"/>
      <c r="E108" s="69"/>
      <c r="F108" s="87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</row>
    <row r="109" spans="2:84" s="88" customFormat="1" x14ac:dyDescent="0.25">
      <c r="B109" s="84"/>
      <c r="C109" s="85"/>
      <c r="D109" s="86"/>
      <c r="E109" s="69"/>
      <c r="F109" s="87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</row>
    <row r="110" spans="2:84" s="88" customFormat="1" x14ac:dyDescent="0.25">
      <c r="B110" s="84"/>
      <c r="C110" s="85"/>
      <c r="D110" s="86"/>
      <c r="E110" s="69"/>
      <c r="F110" s="87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</row>
  </sheetData>
  <mergeCells count="9">
    <mergeCell ref="A18:D18"/>
    <mergeCell ref="A31:D31"/>
    <mergeCell ref="A50:D50"/>
    <mergeCell ref="A1:F1"/>
    <mergeCell ref="A3:F3"/>
    <mergeCell ref="B5:D5"/>
    <mergeCell ref="B6:D6"/>
    <mergeCell ref="A7:D7"/>
    <mergeCell ref="A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61"/>
  <sheetViews>
    <sheetView workbookViewId="0">
      <selection activeCell="A2" sqref="A2:G2"/>
    </sheetView>
  </sheetViews>
  <sheetFormatPr defaultColWidth="9.140625" defaultRowHeight="13.5" outlineLevelRow="1" x14ac:dyDescent="0.25"/>
  <cols>
    <col min="1" max="1" width="4.7109375" style="44" customWidth="1"/>
    <col min="2" max="2" width="11.28515625" style="60" customWidth="1"/>
    <col min="3" max="3" width="3.85546875" style="63" customWidth="1"/>
    <col min="4" max="4" width="12.7109375" style="61" customWidth="1"/>
    <col min="5" max="5" width="22.140625" style="37" customWidth="1"/>
    <col min="6" max="6" width="20.5703125" style="64" customWidth="1"/>
    <col min="7" max="7" width="21.42578125" style="37" customWidth="1"/>
    <col min="8" max="8" width="21.5703125" style="35" customWidth="1"/>
    <col min="9" max="16384" width="9.140625" style="35"/>
  </cols>
  <sheetData>
    <row r="1" spans="1:8" s="33" customFormat="1" ht="12" customHeight="1" x14ac:dyDescent="0.25">
      <c r="A1" s="30"/>
      <c r="B1" s="30"/>
      <c r="C1" s="30"/>
      <c r="D1" s="30"/>
      <c r="E1" s="30"/>
      <c r="F1" s="30"/>
      <c r="G1" s="30"/>
    </row>
    <row r="2" spans="1:8" s="33" customFormat="1" ht="17.25" customHeight="1" x14ac:dyDescent="0.25">
      <c r="A2" s="193" t="s">
        <v>266</v>
      </c>
      <c r="B2" s="193"/>
      <c r="C2" s="193"/>
      <c r="D2" s="193"/>
      <c r="E2" s="193"/>
      <c r="F2" s="193"/>
      <c r="G2" s="193"/>
    </row>
    <row r="3" spans="1:8" s="33" customFormat="1" ht="17.25" x14ac:dyDescent="0.25">
      <c r="A3" s="32"/>
      <c r="B3" s="32"/>
      <c r="C3" s="32"/>
      <c r="D3" s="32"/>
      <c r="E3" s="32"/>
      <c r="F3" s="32"/>
      <c r="G3" s="32"/>
    </row>
    <row r="4" spans="1:8" s="33" customFormat="1" ht="39.75" customHeight="1" x14ac:dyDescent="0.25">
      <c r="A4" s="200" t="s">
        <v>377</v>
      </c>
      <c r="B4" s="200"/>
      <c r="C4" s="200"/>
      <c r="D4" s="200"/>
      <c r="E4" s="200"/>
      <c r="F4" s="200"/>
      <c r="G4" s="200"/>
    </row>
    <row r="5" spans="1:8" x14ac:dyDescent="0.25">
      <c r="A5" s="34"/>
      <c r="B5" s="34"/>
      <c r="C5" s="34"/>
      <c r="D5" s="34"/>
      <c r="E5" s="34"/>
      <c r="F5" s="34"/>
      <c r="G5" s="34"/>
    </row>
    <row r="6" spans="1:8" ht="15" thickBot="1" x14ac:dyDescent="0.3">
      <c r="A6" s="36"/>
      <c r="B6" s="213" t="s">
        <v>275</v>
      </c>
      <c r="C6" s="213"/>
      <c r="D6" s="213"/>
      <c r="F6" s="36"/>
    </row>
    <row r="7" spans="1:8" s="34" customFormat="1" ht="42.95" customHeight="1" x14ac:dyDescent="0.25">
      <c r="A7" s="38" t="s">
        <v>265</v>
      </c>
      <c r="B7" s="214" t="s">
        <v>276</v>
      </c>
      <c r="C7" s="214"/>
      <c r="D7" s="214"/>
      <c r="E7" s="39" t="s">
        <v>277</v>
      </c>
      <c r="F7" s="40" t="s">
        <v>278</v>
      </c>
      <c r="G7" s="41" t="s">
        <v>279</v>
      </c>
    </row>
    <row r="8" spans="1:8" s="44" customFormat="1" ht="30.6" customHeight="1" x14ac:dyDescent="0.25">
      <c r="A8" s="209" t="s">
        <v>280</v>
      </c>
      <c r="B8" s="210"/>
      <c r="C8" s="210"/>
      <c r="D8" s="210"/>
      <c r="E8" s="42">
        <f>+SUM(E9:E20)</f>
        <v>65397166.433399998</v>
      </c>
      <c r="F8" s="42">
        <f>+SUM(F9:F20)</f>
        <v>4023000</v>
      </c>
      <c r="G8" s="43">
        <f>+SUM(G9:G20)</f>
        <v>46102700.956249997</v>
      </c>
    </row>
    <row r="9" spans="1:8" hidden="1" outlineLevel="1" x14ac:dyDescent="0.25">
      <c r="A9" s="52">
        <v>1</v>
      </c>
      <c r="B9" s="46" t="s">
        <v>281</v>
      </c>
      <c r="C9" s="47" t="s">
        <v>282</v>
      </c>
      <c r="D9" s="48" t="s">
        <v>283</v>
      </c>
      <c r="E9" s="49">
        <v>917954.95</v>
      </c>
      <c r="F9" s="49">
        <v>0</v>
      </c>
      <c r="G9" s="50">
        <v>917954.95</v>
      </c>
      <c r="H9" s="51"/>
    </row>
    <row r="10" spans="1:8" hidden="1" outlineLevel="1" x14ac:dyDescent="0.25">
      <c r="A10" s="45">
        <v>2</v>
      </c>
      <c r="B10" s="46" t="s">
        <v>281</v>
      </c>
      <c r="C10" s="47" t="s">
        <v>282</v>
      </c>
      <c r="D10" s="48" t="s">
        <v>284</v>
      </c>
      <c r="E10" s="49">
        <v>2307500</v>
      </c>
      <c r="F10" s="49">
        <v>0</v>
      </c>
      <c r="G10" s="50">
        <v>2307500</v>
      </c>
    </row>
    <row r="11" spans="1:8" hidden="1" outlineLevel="1" x14ac:dyDescent="0.25">
      <c r="A11" s="45">
        <v>3</v>
      </c>
      <c r="B11" s="46" t="s">
        <v>281</v>
      </c>
      <c r="C11" s="47" t="s">
        <v>285</v>
      </c>
      <c r="D11" s="48" t="s">
        <v>286</v>
      </c>
      <c r="E11" s="49">
        <v>7780526.3250000002</v>
      </c>
      <c r="F11" s="49">
        <v>0</v>
      </c>
      <c r="G11" s="50">
        <v>7780526.3250000002</v>
      </c>
    </row>
    <row r="12" spans="1:8" hidden="1" outlineLevel="1" x14ac:dyDescent="0.25">
      <c r="A12" s="45">
        <v>4</v>
      </c>
      <c r="B12" s="46" t="s">
        <v>281</v>
      </c>
      <c r="C12" s="47">
        <v>10</v>
      </c>
      <c r="D12" s="48" t="s">
        <v>364</v>
      </c>
      <c r="E12" s="49">
        <v>2147201.2200000002</v>
      </c>
      <c r="F12" s="49">
        <v>2000000</v>
      </c>
      <c r="G12" s="50">
        <v>631250</v>
      </c>
    </row>
    <row r="13" spans="1:8" hidden="1" outlineLevel="1" x14ac:dyDescent="0.25">
      <c r="A13" s="45">
        <v>5</v>
      </c>
      <c r="B13" s="46" t="s">
        <v>281</v>
      </c>
      <c r="C13" s="47">
        <v>10</v>
      </c>
      <c r="D13" s="48" t="s">
        <v>365</v>
      </c>
      <c r="E13" s="49">
        <v>2321000</v>
      </c>
      <c r="F13" s="49">
        <v>0</v>
      </c>
      <c r="G13" s="50">
        <v>2110868.1</v>
      </c>
    </row>
    <row r="14" spans="1:8" hidden="1" outlineLevel="1" x14ac:dyDescent="0.25">
      <c r="A14" s="45">
        <v>6</v>
      </c>
      <c r="B14" s="46" t="s">
        <v>281</v>
      </c>
      <c r="C14" s="47">
        <v>10</v>
      </c>
      <c r="D14" s="48" t="s">
        <v>366</v>
      </c>
      <c r="E14" s="49">
        <v>6646981.5228999993</v>
      </c>
      <c r="F14" s="49">
        <v>23000</v>
      </c>
      <c r="G14" s="50">
        <v>2321000</v>
      </c>
    </row>
    <row r="15" spans="1:8" hidden="1" outlineLevel="1" x14ac:dyDescent="0.25">
      <c r="A15" s="45">
        <v>7</v>
      </c>
      <c r="B15" s="46" t="s">
        <v>281</v>
      </c>
      <c r="C15" s="47" t="s">
        <v>310</v>
      </c>
      <c r="D15" s="48" t="s">
        <v>367</v>
      </c>
      <c r="E15" s="49">
        <v>7475327.4730000002</v>
      </c>
      <c r="F15" s="49">
        <v>2000000</v>
      </c>
      <c r="G15" s="50">
        <v>6649265.6550000003</v>
      </c>
    </row>
    <row r="16" spans="1:8" hidden="1" outlineLevel="1" x14ac:dyDescent="0.25">
      <c r="A16" s="45">
        <v>8</v>
      </c>
      <c r="B16" s="46" t="s">
        <v>281</v>
      </c>
      <c r="C16" s="47" t="s">
        <v>282</v>
      </c>
      <c r="D16" s="48" t="s">
        <v>368</v>
      </c>
      <c r="E16" s="49">
        <v>4615000</v>
      </c>
      <c r="F16" s="49">
        <v>0</v>
      </c>
      <c r="G16" s="50">
        <v>7792160</v>
      </c>
    </row>
    <row r="17" spans="1:7" hidden="1" outlineLevel="1" x14ac:dyDescent="0.25">
      <c r="A17" s="45">
        <v>9</v>
      </c>
      <c r="B17" s="46" t="s">
        <v>281</v>
      </c>
      <c r="C17" s="47" t="s">
        <v>282</v>
      </c>
      <c r="D17" s="48" t="s">
        <v>369</v>
      </c>
      <c r="E17" s="49">
        <v>5457362.5</v>
      </c>
      <c r="F17" s="49">
        <v>0</v>
      </c>
      <c r="G17" s="50">
        <v>4615000</v>
      </c>
    </row>
    <row r="18" spans="1:7" hidden="1" outlineLevel="1" x14ac:dyDescent="0.25">
      <c r="A18" s="45">
        <v>10</v>
      </c>
      <c r="B18" s="46" t="s">
        <v>281</v>
      </c>
      <c r="C18" s="47" t="s">
        <v>350</v>
      </c>
      <c r="D18" s="48" t="s">
        <v>351</v>
      </c>
      <c r="E18" s="49">
        <v>6637764.0225</v>
      </c>
      <c r="F18" s="49">
        <v>0</v>
      </c>
      <c r="G18" s="50">
        <v>4704156.25</v>
      </c>
    </row>
    <row r="19" spans="1:7" hidden="1" outlineLevel="1" x14ac:dyDescent="0.25">
      <c r="A19" s="45">
        <v>11</v>
      </c>
      <c r="B19" s="46" t="s">
        <v>281</v>
      </c>
      <c r="C19" s="47" t="s">
        <v>310</v>
      </c>
      <c r="D19" s="48" t="s">
        <v>325</v>
      </c>
      <c r="E19" s="49">
        <v>18434272.800000001</v>
      </c>
      <c r="F19" s="49">
        <v>0</v>
      </c>
      <c r="G19" s="50">
        <v>6100495.19625</v>
      </c>
    </row>
    <row r="20" spans="1:7" hidden="1" outlineLevel="1" x14ac:dyDescent="0.25">
      <c r="A20" s="45">
        <v>12</v>
      </c>
      <c r="B20" s="46" t="s">
        <v>281</v>
      </c>
      <c r="C20" s="47" t="s">
        <v>285</v>
      </c>
      <c r="D20" s="48" t="s">
        <v>352</v>
      </c>
      <c r="E20" s="49">
        <v>656275.62</v>
      </c>
      <c r="F20" s="49">
        <v>0</v>
      </c>
      <c r="G20" s="50">
        <v>172524.48</v>
      </c>
    </row>
    <row r="21" spans="1:7" ht="21.75" customHeight="1" collapsed="1" x14ac:dyDescent="0.25">
      <c r="A21" s="209" t="s">
        <v>287</v>
      </c>
      <c r="B21" s="210"/>
      <c r="C21" s="210"/>
      <c r="D21" s="210"/>
      <c r="E21" s="42">
        <f>+SUM(E22:E29)</f>
        <v>33224213.83475</v>
      </c>
      <c r="F21" s="42">
        <f>+SUM(F22:F29)</f>
        <v>117343400</v>
      </c>
      <c r="G21" s="43">
        <f>+SUM(G22:G29)</f>
        <v>99997275.493749991</v>
      </c>
    </row>
    <row r="22" spans="1:7" ht="29.45" hidden="1" customHeight="1" outlineLevel="1" x14ac:dyDescent="0.25">
      <c r="A22" s="52">
        <v>1</v>
      </c>
      <c r="B22" s="53" t="s">
        <v>288</v>
      </c>
      <c r="C22" s="54" t="s">
        <v>290</v>
      </c>
      <c r="D22" s="55" t="s">
        <v>354</v>
      </c>
      <c r="E22" s="56">
        <v>6041439.9000000004</v>
      </c>
      <c r="F22" s="56">
        <v>0</v>
      </c>
      <c r="G22" s="50">
        <v>49087982.299999997</v>
      </c>
    </row>
    <row r="23" spans="1:7" hidden="1" outlineLevel="1" x14ac:dyDescent="0.25">
      <c r="A23" s="45">
        <v>2</v>
      </c>
      <c r="B23" s="53" t="s">
        <v>288</v>
      </c>
      <c r="C23" s="54" t="s">
        <v>290</v>
      </c>
      <c r="D23" s="55" t="s">
        <v>370</v>
      </c>
      <c r="E23" s="56">
        <v>2788467.5</v>
      </c>
      <c r="F23" s="56">
        <v>85799000</v>
      </c>
      <c r="G23" s="50">
        <v>5948983.6200000001</v>
      </c>
    </row>
    <row r="24" spans="1:7" hidden="1" outlineLevel="1" x14ac:dyDescent="0.25">
      <c r="A24" s="45">
        <v>3</v>
      </c>
      <c r="B24" s="53" t="s">
        <v>288</v>
      </c>
      <c r="C24" s="54">
        <v>60</v>
      </c>
      <c r="D24" s="55" t="s">
        <v>371</v>
      </c>
      <c r="E24" s="56">
        <v>1181776</v>
      </c>
      <c r="F24" s="56">
        <v>29544400</v>
      </c>
      <c r="G24" s="50">
        <v>28373904</v>
      </c>
    </row>
    <row r="25" spans="1:7" hidden="1" outlineLevel="1" x14ac:dyDescent="0.25">
      <c r="A25" s="45">
        <v>4</v>
      </c>
      <c r="B25" s="53" t="s">
        <v>288</v>
      </c>
      <c r="C25" s="54">
        <v>60</v>
      </c>
      <c r="D25" s="55" t="s">
        <v>372</v>
      </c>
      <c r="E25" s="56">
        <v>2263119.62</v>
      </c>
      <c r="F25" s="56">
        <v>1000000</v>
      </c>
      <c r="G25" s="50">
        <v>1247880</v>
      </c>
    </row>
    <row r="26" spans="1:7" hidden="1" outlineLevel="1" x14ac:dyDescent="0.25">
      <c r="A26" s="45">
        <v>5</v>
      </c>
      <c r="B26" s="53" t="s">
        <v>288</v>
      </c>
      <c r="C26" s="54" t="s">
        <v>289</v>
      </c>
      <c r="D26" s="55" t="s">
        <v>373</v>
      </c>
      <c r="E26" s="56">
        <v>3602956.5250000004</v>
      </c>
      <c r="F26" s="56">
        <v>0</v>
      </c>
      <c r="G26" s="50">
        <v>2322932.5</v>
      </c>
    </row>
    <row r="27" spans="1:7" hidden="1" outlineLevel="1" x14ac:dyDescent="0.25">
      <c r="A27" s="45">
        <v>6</v>
      </c>
      <c r="B27" s="53" t="s">
        <v>288</v>
      </c>
      <c r="C27" s="54" t="s">
        <v>290</v>
      </c>
      <c r="D27" s="55" t="s">
        <v>327</v>
      </c>
      <c r="E27" s="56">
        <v>5724466.5897500003</v>
      </c>
      <c r="F27" s="56">
        <v>1000000</v>
      </c>
      <c r="G27" s="50">
        <v>3602956.5250000004</v>
      </c>
    </row>
    <row r="28" spans="1:7" hidden="1" outlineLevel="1" x14ac:dyDescent="0.25">
      <c r="A28" s="45">
        <v>7</v>
      </c>
      <c r="B28" s="53" t="s">
        <v>288</v>
      </c>
      <c r="C28" s="54" t="s">
        <v>289</v>
      </c>
      <c r="D28" s="55" t="s">
        <v>326</v>
      </c>
      <c r="E28" s="56">
        <v>5350568.3600000003</v>
      </c>
      <c r="F28" s="56">
        <v>0</v>
      </c>
      <c r="G28" s="50">
        <v>5178050.05375</v>
      </c>
    </row>
    <row r="29" spans="1:7" hidden="1" outlineLevel="1" x14ac:dyDescent="0.25">
      <c r="A29" s="45">
        <v>8</v>
      </c>
      <c r="B29" s="53" t="s">
        <v>288</v>
      </c>
      <c r="C29" s="54" t="s">
        <v>289</v>
      </c>
      <c r="D29" s="55" t="s">
        <v>353</v>
      </c>
      <c r="E29" s="56">
        <v>6271419.3399999999</v>
      </c>
      <c r="F29" s="56">
        <v>0</v>
      </c>
      <c r="G29" s="50">
        <v>4234586.4950000001</v>
      </c>
    </row>
    <row r="30" spans="1:7" ht="24.75" customHeight="1" collapsed="1" x14ac:dyDescent="0.25">
      <c r="A30" s="209" t="s">
        <v>291</v>
      </c>
      <c r="B30" s="210"/>
      <c r="C30" s="210"/>
      <c r="D30" s="210"/>
      <c r="E30" s="42">
        <f>+SUM(E31:E36)</f>
        <v>7604835.1401000032</v>
      </c>
      <c r="F30" s="42">
        <f>+SUM(F31:F36)</f>
        <v>80055305.859899998</v>
      </c>
      <c r="G30" s="43">
        <f>+SUM(G31:G36)</f>
        <v>61248020</v>
      </c>
    </row>
    <row r="31" spans="1:7" ht="30" hidden="1" customHeight="1" outlineLevel="1" x14ac:dyDescent="0.25">
      <c r="A31" s="52">
        <v>1</v>
      </c>
      <c r="B31" s="53" t="s">
        <v>292</v>
      </c>
      <c r="C31" s="54">
        <v>52</v>
      </c>
      <c r="D31" s="57" t="s">
        <v>355</v>
      </c>
      <c r="E31" s="56">
        <v>1661731.4726000023</v>
      </c>
      <c r="F31" s="56">
        <v>15708711.527399998</v>
      </c>
      <c r="G31" s="50">
        <v>10033183</v>
      </c>
    </row>
    <row r="32" spans="1:7" hidden="1" outlineLevel="1" x14ac:dyDescent="0.25">
      <c r="A32" s="45">
        <v>2</v>
      </c>
      <c r="B32" s="46" t="s">
        <v>292</v>
      </c>
      <c r="C32" s="47">
        <v>52</v>
      </c>
      <c r="D32" s="9" t="s">
        <v>328</v>
      </c>
      <c r="E32" s="49">
        <v>1207774.9349000016</v>
      </c>
      <c r="F32" s="49">
        <v>12659821.065099999</v>
      </c>
      <c r="G32" s="50">
        <v>13282750</v>
      </c>
    </row>
    <row r="33" spans="1:7" hidden="1" outlineLevel="1" x14ac:dyDescent="0.25">
      <c r="A33" s="45">
        <v>3</v>
      </c>
      <c r="B33" s="46" t="s">
        <v>292</v>
      </c>
      <c r="C33" s="47">
        <v>52</v>
      </c>
      <c r="D33" s="48" t="s">
        <v>329</v>
      </c>
      <c r="E33" s="49">
        <v>1293867.1580000001</v>
      </c>
      <c r="F33" s="49">
        <v>14482373.842</v>
      </c>
      <c r="G33" s="50">
        <v>9138420</v>
      </c>
    </row>
    <row r="34" spans="1:7" hidden="1" outlineLevel="1" x14ac:dyDescent="0.25">
      <c r="A34" s="45">
        <v>4</v>
      </c>
      <c r="B34" s="46" t="s">
        <v>292</v>
      </c>
      <c r="C34" s="47">
        <v>52</v>
      </c>
      <c r="D34" s="48" t="s">
        <v>330</v>
      </c>
      <c r="E34" s="49">
        <v>1247118.6850999985</v>
      </c>
      <c r="F34" s="49">
        <v>11850428.314900002</v>
      </c>
      <c r="G34" s="50">
        <v>13066794</v>
      </c>
    </row>
    <row r="35" spans="1:7" hidden="1" outlineLevel="1" x14ac:dyDescent="0.25">
      <c r="A35" s="45">
        <v>5</v>
      </c>
      <c r="B35" s="46" t="s">
        <v>292</v>
      </c>
      <c r="C35" s="47">
        <v>52</v>
      </c>
      <c r="D35" s="48" t="s">
        <v>356</v>
      </c>
      <c r="E35" s="49">
        <v>1144474.0560999985</v>
      </c>
      <c r="F35" s="49">
        <v>11996640.943900002</v>
      </c>
      <c r="G35" s="50">
        <v>9062993</v>
      </c>
    </row>
    <row r="36" spans="1:7" hidden="1" outlineLevel="1" x14ac:dyDescent="0.25">
      <c r="A36" s="45">
        <v>6</v>
      </c>
      <c r="B36" s="46" t="s">
        <v>292</v>
      </c>
      <c r="C36" s="47">
        <v>52</v>
      </c>
      <c r="D36" s="48" t="s">
        <v>357</v>
      </c>
      <c r="E36" s="49">
        <v>1049868.8334000015</v>
      </c>
      <c r="F36" s="49">
        <v>13357330.166599998</v>
      </c>
      <c r="G36" s="50">
        <v>6663880</v>
      </c>
    </row>
    <row r="37" spans="1:7" ht="24.75" customHeight="1" collapsed="1" x14ac:dyDescent="0.25">
      <c r="A37" s="209" t="s">
        <v>293</v>
      </c>
      <c r="B37" s="210"/>
      <c r="C37" s="210"/>
      <c r="D37" s="210"/>
      <c r="E37" s="42">
        <f>+SUM(E38:E97)</f>
        <v>262205.31539999996</v>
      </c>
      <c r="F37" s="42">
        <f>+SUM(F38:F97)</f>
        <v>1294068</v>
      </c>
      <c r="G37" s="43">
        <f>+SUM(G38:G97)</f>
        <v>1360046.7584999998</v>
      </c>
    </row>
    <row r="38" spans="1:7" ht="33.6" hidden="1" customHeight="1" outlineLevel="1" x14ac:dyDescent="0.25">
      <c r="A38" s="52">
        <v>1</v>
      </c>
      <c r="B38" s="53" t="s">
        <v>294</v>
      </c>
      <c r="C38" s="54">
        <v>12</v>
      </c>
      <c r="D38" s="57" t="s">
        <v>298</v>
      </c>
      <c r="E38" s="56">
        <v>11916.514999999999</v>
      </c>
      <c r="F38" s="56">
        <v>13700</v>
      </c>
      <c r="G38" s="50">
        <v>6654.54</v>
      </c>
    </row>
    <row r="39" spans="1:7" hidden="1" outlineLevel="1" x14ac:dyDescent="0.25">
      <c r="A39" s="45">
        <v>2</v>
      </c>
      <c r="B39" s="46" t="s">
        <v>294</v>
      </c>
      <c r="C39" s="47">
        <v>12</v>
      </c>
      <c r="D39" s="9" t="s">
        <v>299</v>
      </c>
      <c r="E39" s="49">
        <v>6819.96</v>
      </c>
      <c r="F39" s="49">
        <v>148260</v>
      </c>
      <c r="G39" s="50">
        <v>11980.64</v>
      </c>
    </row>
    <row r="40" spans="1:7" hidden="1" outlineLevel="1" x14ac:dyDescent="0.25">
      <c r="A40" s="45">
        <v>3</v>
      </c>
      <c r="B40" s="46" t="s">
        <v>294</v>
      </c>
      <c r="C40" s="47">
        <v>12</v>
      </c>
      <c r="D40" s="9" t="s">
        <v>300</v>
      </c>
      <c r="E40" s="49">
        <v>1595.096</v>
      </c>
      <c r="F40" s="49">
        <v>0</v>
      </c>
      <c r="G40" s="50">
        <v>17793.987499999999</v>
      </c>
    </row>
    <row r="41" spans="1:7" hidden="1" outlineLevel="1" x14ac:dyDescent="0.25">
      <c r="A41" s="45">
        <v>4</v>
      </c>
      <c r="B41" s="46" t="s">
        <v>294</v>
      </c>
      <c r="C41" s="47">
        <v>12</v>
      </c>
      <c r="D41" s="9" t="s">
        <v>301</v>
      </c>
      <c r="E41" s="49">
        <v>1945.35</v>
      </c>
      <c r="F41" s="49">
        <v>86460</v>
      </c>
      <c r="G41" s="50">
        <v>93983.192599999995</v>
      </c>
    </row>
    <row r="42" spans="1:7" hidden="1" outlineLevel="1" x14ac:dyDescent="0.25">
      <c r="A42" s="45">
        <v>5</v>
      </c>
      <c r="B42" s="46" t="s">
        <v>294</v>
      </c>
      <c r="C42" s="47" t="s">
        <v>302</v>
      </c>
      <c r="D42" s="9" t="s">
        <v>303</v>
      </c>
      <c r="E42" s="49">
        <v>8300.3876</v>
      </c>
      <c r="F42" s="49">
        <v>79596</v>
      </c>
      <c r="G42" s="50">
        <v>8806.85</v>
      </c>
    </row>
    <row r="43" spans="1:7" hidden="1" outlineLevel="1" x14ac:dyDescent="0.25">
      <c r="A43" s="45">
        <v>6</v>
      </c>
      <c r="B43" s="46" t="s">
        <v>294</v>
      </c>
      <c r="C43" s="47" t="s">
        <v>302</v>
      </c>
      <c r="D43" s="9" t="s">
        <v>304</v>
      </c>
      <c r="E43" s="49">
        <v>1687.05</v>
      </c>
      <c r="F43" s="49">
        <v>36675</v>
      </c>
      <c r="G43" s="50">
        <v>10217.06</v>
      </c>
    </row>
    <row r="44" spans="1:7" hidden="1" outlineLevel="1" x14ac:dyDescent="0.25">
      <c r="A44" s="45">
        <v>7</v>
      </c>
      <c r="B44" s="46" t="s">
        <v>294</v>
      </c>
      <c r="C44" s="47" t="s">
        <v>302</v>
      </c>
      <c r="D44" s="9" t="s">
        <v>305</v>
      </c>
      <c r="E44" s="49">
        <v>10534.597599999999</v>
      </c>
      <c r="F44" s="49">
        <v>20450</v>
      </c>
      <c r="G44" s="50">
        <v>16942.0825</v>
      </c>
    </row>
    <row r="45" spans="1:7" hidden="1" outlineLevel="1" x14ac:dyDescent="0.25">
      <c r="A45" s="45">
        <v>8</v>
      </c>
      <c r="B45" s="46" t="s">
        <v>294</v>
      </c>
      <c r="C45" s="47" t="s">
        <v>302</v>
      </c>
      <c r="D45" s="9" t="s">
        <v>306</v>
      </c>
      <c r="E45" s="49">
        <v>1751.7260000000001</v>
      </c>
      <c r="F45" s="49">
        <v>76162</v>
      </c>
      <c r="G45" s="50">
        <v>11364.575999999999</v>
      </c>
    </row>
    <row r="46" spans="1:7" hidden="1" outlineLevel="1" x14ac:dyDescent="0.25">
      <c r="A46" s="45">
        <v>9</v>
      </c>
      <c r="B46" s="46" t="s">
        <v>294</v>
      </c>
      <c r="C46" s="47" t="s">
        <v>302</v>
      </c>
      <c r="D46" s="9" t="s">
        <v>307</v>
      </c>
      <c r="E46" s="49">
        <v>8462.3150000000005</v>
      </c>
      <c r="F46" s="49">
        <v>29075</v>
      </c>
      <c r="G46" s="50">
        <v>3435.4850000000001</v>
      </c>
    </row>
    <row r="47" spans="1:7" hidden="1" outlineLevel="1" x14ac:dyDescent="0.25">
      <c r="A47" s="45">
        <v>10</v>
      </c>
      <c r="B47" s="46" t="s">
        <v>294</v>
      </c>
      <c r="C47" s="47" t="s">
        <v>302</v>
      </c>
      <c r="D47" s="9" t="s">
        <v>313</v>
      </c>
      <c r="E47" s="49">
        <v>11761.142599999999</v>
      </c>
      <c r="F47" s="49">
        <v>1500</v>
      </c>
      <c r="G47" s="50">
        <v>27455.7</v>
      </c>
    </row>
    <row r="48" spans="1:7" hidden="1" outlineLevel="1" x14ac:dyDescent="0.25">
      <c r="A48" s="45">
        <v>11</v>
      </c>
      <c r="B48" s="46" t="s">
        <v>294</v>
      </c>
      <c r="C48" s="47" t="s">
        <v>297</v>
      </c>
      <c r="D48" s="9" t="s">
        <v>311</v>
      </c>
      <c r="E48" s="49">
        <v>908.5</v>
      </c>
      <c r="F48" s="49">
        <v>39500</v>
      </c>
      <c r="G48" s="50">
        <v>16186.8125</v>
      </c>
    </row>
    <row r="49" spans="1:7" hidden="1" outlineLevel="1" x14ac:dyDescent="0.25">
      <c r="A49" s="45">
        <v>12</v>
      </c>
      <c r="B49" s="46" t="s">
        <v>294</v>
      </c>
      <c r="C49" s="47" t="s">
        <v>297</v>
      </c>
      <c r="D49" s="9" t="s">
        <v>312</v>
      </c>
      <c r="E49" s="49">
        <v>623.07000000000005</v>
      </c>
      <c r="F49" s="49">
        <v>27090</v>
      </c>
      <c r="G49" s="50">
        <v>1500.2926</v>
      </c>
    </row>
    <row r="50" spans="1:7" hidden="1" outlineLevel="1" x14ac:dyDescent="0.25">
      <c r="A50" s="45">
        <v>13</v>
      </c>
      <c r="B50" s="46" t="s">
        <v>294</v>
      </c>
      <c r="C50" s="47" t="s">
        <v>302</v>
      </c>
      <c r="D50" s="9" t="s">
        <v>314</v>
      </c>
      <c r="E50" s="49">
        <v>5422.9325999999992</v>
      </c>
      <c r="F50" s="49">
        <v>0</v>
      </c>
      <c r="G50" s="50">
        <v>1858.8140000000001</v>
      </c>
    </row>
    <row r="51" spans="1:7" hidden="1" outlineLevel="1" x14ac:dyDescent="0.25">
      <c r="A51" s="45">
        <v>14</v>
      </c>
      <c r="B51" s="46" t="s">
        <v>294</v>
      </c>
      <c r="C51" s="47" t="s">
        <v>297</v>
      </c>
      <c r="D51" s="9" t="s">
        <v>339</v>
      </c>
      <c r="E51" s="49">
        <v>354.2</v>
      </c>
      <c r="F51" s="49">
        <v>7700</v>
      </c>
      <c r="G51" s="50">
        <v>8974.7925999999989</v>
      </c>
    </row>
    <row r="52" spans="1:7" hidden="1" outlineLevel="1" x14ac:dyDescent="0.25">
      <c r="A52" s="45">
        <v>15</v>
      </c>
      <c r="B52" s="46" t="s">
        <v>294</v>
      </c>
      <c r="C52" s="47" t="s">
        <v>302</v>
      </c>
      <c r="D52" s="9" t="s">
        <v>340</v>
      </c>
      <c r="E52" s="49">
        <v>3460.85</v>
      </c>
      <c r="F52" s="49">
        <v>0</v>
      </c>
      <c r="G52" s="50">
        <v>38449.485000000001</v>
      </c>
    </row>
    <row r="53" spans="1:7" hidden="1" outlineLevel="1" x14ac:dyDescent="0.25">
      <c r="A53" s="45">
        <v>16</v>
      </c>
      <c r="B53" s="46" t="s">
        <v>294</v>
      </c>
      <c r="C53" s="47" t="s">
        <v>297</v>
      </c>
      <c r="D53" s="9" t="s">
        <v>341</v>
      </c>
      <c r="E53" s="49">
        <v>437</v>
      </c>
      <c r="F53" s="49">
        <v>9500</v>
      </c>
      <c r="G53" s="50">
        <v>67921.865000000005</v>
      </c>
    </row>
    <row r="54" spans="1:7" hidden="1" outlineLevel="1" x14ac:dyDescent="0.25">
      <c r="A54" s="45">
        <v>17</v>
      </c>
      <c r="B54" s="46" t="s">
        <v>294</v>
      </c>
      <c r="C54" s="47" t="s">
        <v>302</v>
      </c>
      <c r="D54" s="9" t="s">
        <v>342</v>
      </c>
      <c r="E54" s="49">
        <v>4780.2575999999999</v>
      </c>
      <c r="F54" s="49">
        <v>0</v>
      </c>
      <c r="G54" s="50">
        <v>2547.25</v>
      </c>
    </row>
    <row r="55" spans="1:7" hidden="1" outlineLevel="1" x14ac:dyDescent="0.25">
      <c r="A55" s="45">
        <v>18</v>
      </c>
      <c r="B55" s="46" t="s">
        <v>294</v>
      </c>
      <c r="C55" s="47" t="s">
        <v>297</v>
      </c>
      <c r="D55" s="9" t="s">
        <v>343</v>
      </c>
      <c r="E55" s="49">
        <v>4367.24</v>
      </c>
      <c r="F55" s="49">
        <v>0</v>
      </c>
      <c r="G55" s="50">
        <v>3334.08</v>
      </c>
    </row>
    <row r="56" spans="1:7" hidden="1" outlineLevel="1" x14ac:dyDescent="0.25">
      <c r="A56" s="45">
        <v>19</v>
      </c>
      <c r="B56" s="46" t="s">
        <v>294</v>
      </c>
      <c r="C56" s="47" t="s">
        <v>302</v>
      </c>
      <c r="D56" s="9" t="s">
        <v>344</v>
      </c>
      <c r="E56" s="49">
        <v>9345.91</v>
      </c>
      <c r="F56" s="49">
        <v>0</v>
      </c>
      <c r="G56" s="50">
        <v>10902.722599999999</v>
      </c>
    </row>
    <row r="57" spans="1:7" hidden="1" outlineLevel="1" x14ac:dyDescent="0.25">
      <c r="A57" s="45">
        <v>20</v>
      </c>
      <c r="B57" s="46" t="s">
        <v>294</v>
      </c>
      <c r="C57" s="47" t="s">
        <v>297</v>
      </c>
      <c r="D57" s="9" t="s">
        <v>345</v>
      </c>
      <c r="E57" s="49">
        <v>1752.6</v>
      </c>
      <c r="F57" s="49">
        <v>0</v>
      </c>
      <c r="G57" s="50">
        <v>34141.408799999997</v>
      </c>
    </row>
    <row r="58" spans="1:7" hidden="1" outlineLevel="1" x14ac:dyDescent="0.25">
      <c r="A58" s="45">
        <v>21</v>
      </c>
      <c r="B58" s="46" t="s">
        <v>294</v>
      </c>
      <c r="C58" s="47" t="s">
        <v>302</v>
      </c>
      <c r="D58" s="9" t="s">
        <v>346</v>
      </c>
      <c r="E58" s="49">
        <v>6332.13</v>
      </c>
      <c r="F58" s="49">
        <v>0</v>
      </c>
      <c r="G58" s="50">
        <v>177397.61499999999</v>
      </c>
    </row>
    <row r="59" spans="1:7" hidden="1" outlineLevel="1" x14ac:dyDescent="0.25">
      <c r="A59" s="45">
        <v>22</v>
      </c>
      <c r="B59" s="46" t="s">
        <v>294</v>
      </c>
      <c r="C59" s="47" t="s">
        <v>297</v>
      </c>
      <c r="D59" s="9" t="s">
        <v>347</v>
      </c>
      <c r="E59" s="49">
        <v>506</v>
      </c>
      <c r="F59" s="49">
        <v>0</v>
      </c>
      <c r="G59" s="50">
        <v>27339.652000000002</v>
      </c>
    </row>
    <row r="60" spans="1:7" hidden="1" outlineLevel="1" x14ac:dyDescent="0.25">
      <c r="A60" s="45">
        <v>23</v>
      </c>
      <c r="B60" s="46" t="s">
        <v>294</v>
      </c>
      <c r="C60" s="47" t="s">
        <v>302</v>
      </c>
      <c r="D60" s="9" t="s">
        <v>348</v>
      </c>
      <c r="E60" s="49">
        <v>4370.0475999999999</v>
      </c>
      <c r="F60" s="49">
        <v>0</v>
      </c>
      <c r="G60" s="50">
        <v>363.67259999999999</v>
      </c>
    </row>
    <row r="61" spans="1:7" hidden="1" outlineLevel="1" x14ac:dyDescent="0.25">
      <c r="A61" s="45">
        <v>24</v>
      </c>
      <c r="B61" s="46" t="s">
        <v>294</v>
      </c>
      <c r="C61" s="47" t="s">
        <v>297</v>
      </c>
      <c r="D61" s="9" t="s">
        <v>349</v>
      </c>
      <c r="E61" s="49">
        <v>782</v>
      </c>
      <c r="F61" s="49">
        <v>0</v>
      </c>
      <c r="G61" s="50">
        <v>28240.2176</v>
      </c>
    </row>
    <row r="62" spans="1:7" hidden="1" outlineLevel="1" x14ac:dyDescent="0.25">
      <c r="A62" s="45">
        <v>25</v>
      </c>
      <c r="B62" s="46" t="s">
        <v>294</v>
      </c>
      <c r="C62" s="47" t="s">
        <v>302</v>
      </c>
      <c r="D62" s="9" t="s">
        <v>331</v>
      </c>
      <c r="E62" s="49">
        <v>8095.6149999999998</v>
      </c>
      <c r="F62" s="49">
        <v>0</v>
      </c>
      <c r="G62" s="50">
        <v>16046.645</v>
      </c>
    </row>
    <row r="63" spans="1:7" hidden="1" outlineLevel="1" x14ac:dyDescent="0.25">
      <c r="A63" s="45">
        <v>26</v>
      </c>
      <c r="B63" s="46" t="s">
        <v>294</v>
      </c>
      <c r="C63" s="47" t="s">
        <v>297</v>
      </c>
      <c r="D63" s="9" t="s">
        <v>332</v>
      </c>
      <c r="E63" s="49">
        <v>746.81</v>
      </c>
      <c r="F63" s="49">
        <v>0</v>
      </c>
      <c r="G63" s="50">
        <v>552</v>
      </c>
    </row>
    <row r="64" spans="1:7" hidden="1" outlineLevel="1" x14ac:dyDescent="0.25">
      <c r="A64" s="45">
        <v>27</v>
      </c>
      <c r="B64" s="46" t="s">
        <v>294</v>
      </c>
      <c r="C64" s="47" t="s">
        <v>302</v>
      </c>
      <c r="D64" s="9" t="s">
        <v>333</v>
      </c>
      <c r="E64" s="49">
        <v>2488.3588</v>
      </c>
      <c r="F64" s="49">
        <v>0</v>
      </c>
      <c r="G64" s="50">
        <v>8901.69</v>
      </c>
    </row>
    <row r="65" spans="1:7" hidden="1" outlineLevel="1" x14ac:dyDescent="0.25">
      <c r="A65" s="45">
        <v>28</v>
      </c>
      <c r="B65" s="46" t="s">
        <v>294</v>
      </c>
      <c r="C65" s="47" t="s">
        <v>296</v>
      </c>
      <c r="D65" s="9" t="s">
        <v>337</v>
      </c>
      <c r="E65" s="49">
        <v>2866.68</v>
      </c>
      <c r="F65" s="49">
        <v>63704</v>
      </c>
      <c r="G65" s="50">
        <v>25511.375</v>
      </c>
    </row>
    <row r="66" spans="1:7" hidden="1" outlineLevel="1" x14ac:dyDescent="0.25">
      <c r="A66" s="45">
        <v>29</v>
      </c>
      <c r="B66" s="46" t="s">
        <v>294</v>
      </c>
      <c r="C66" s="47" t="s">
        <v>297</v>
      </c>
      <c r="D66" s="9" t="s">
        <v>358</v>
      </c>
      <c r="E66" s="49">
        <v>9413.9</v>
      </c>
      <c r="F66" s="49">
        <v>0</v>
      </c>
      <c r="G66" s="50">
        <v>11761.142599999999</v>
      </c>
    </row>
    <row r="67" spans="1:7" hidden="1" outlineLevel="1" x14ac:dyDescent="0.25">
      <c r="A67" s="45">
        <v>30</v>
      </c>
      <c r="B67" s="46" t="s">
        <v>294</v>
      </c>
      <c r="C67" s="47" t="s">
        <v>302</v>
      </c>
      <c r="D67" s="9" t="s">
        <v>338</v>
      </c>
      <c r="E67" s="49">
        <v>1293.425</v>
      </c>
      <c r="F67" s="49">
        <v>0</v>
      </c>
      <c r="G67" s="50">
        <v>6001</v>
      </c>
    </row>
    <row r="68" spans="1:7" hidden="1" outlineLevel="1" x14ac:dyDescent="0.25">
      <c r="A68" s="45">
        <v>31</v>
      </c>
      <c r="B68" s="46" t="s">
        <v>294</v>
      </c>
      <c r="C68" s="47" t="s">
        <v>296</v>
      </c>
      <c r="D68" s="9" t="s">
        <v>334</v>
      </c>
      <c r="E68" s="49">
        <v>2121.8175000000001</v>
      </c>
      <c r="F68" s="49">
        <v>94303</v>
      </c>
      <c r="G68" s="50">
        <v>250998.1875</v>
      </c>
    </row>
    <row r="69" spans="1:7" hidden="1" outlineLevel="1" x14ac:dyDescent="0.25">
      <c r="A69" s="45">
        <v>32</v>
      </c>
      <c r="B69" s="46" t="s">
        <v>294</v>
      </c>
      <c r="C69" s="47" t="s">
        <v>297</v>
      </c>
      <c r="D69" s="9" t="s">
        <v>335</v>
      </c>
      <c r="E69" s="49">
        <v>1955</v>
      </c>
      <c r="F69" s="49">
        <v>0</v>
      </c>
      <c r="G69" s="50">
        <v>1246.1400000000001</v>
      </c>
    </row>
    <row r="70" spans="1:7" hidden="1" outlineLevel="1" x14ac:dyDescent="0.25">
      <c r="A70" s="45">
        <v>33</v>
      </c>
      <c r="B70" s="46" t="s">
        <v>294</v>
      </c>
      <c r="C70" s="47" t="s">
        <v>302</v>
      </c>
      <c r="D70" s="9" t="s">
        <v>336</v>
      </c>
      <c r="E70" s="49">
        <v>8519.6949999999997</v>
      </c>
      <c r="F70" s="49">
        <v>0</v>
      </c>
      <c r="G70" s="50">
        <v>5422.9325999999992</v>
      </c>
    </row>
    <row r="71" spans="1:7" hidden="1" outlineLevel="1" x14ac:dyDescent="0.25">
      <c r="A71" s="45">
        <v>34</v>
      </c>
      <c r="B71" s="46" t="s">
        <v>294</v>
      </c>
      <c r="C71" s="47" t="s">
        <v>296</v>
      </c>
      <c r="D71" s="9" t="s">
        <v>359</v>
      </c>
      <c r="E71" s="49">
        <v>4972.5450000000001</v>
      </c>
      <c r="F71" s="49">
        <v>116501</v>
      </c>
      <c r="G71" s="50">
        <v>69597</v>
      </c>
    </row>
    <row r="72" spans="1:7" hidden="1" outlineLevel="1" x14ac:dyDescent="0.25">
      <c r="A72" s="45">
        <v>35</v>
      </c>
      <c r="B72" s="46" t="s">
        <v>294</v>
      </c>
      <c r="C72" s="47" t="s">
        <v>297</v>
      </c>
      <c r="D72" s="9" t="s">
        <v>360</v>
      </c>
      <c r="E72" s="49">
        <v>1089.28</v>
      </c>
      <c r="F72" s="49">
        <v>0</v>
      </c>
      <c r="G72" s="50">
        <v>354.2</v>
      </c>
    </row>
    <row r="73" spans="1:7" hidden="1" outlineLevel="1" x14ac:dyDescent="0.25">
      <c r="A73" s="45">
        <v>36</v>
      </c>
      <c r="B73" s="46" t="s">
        <v>294</v>
      </c>
      <c r="C73" s="47" t="s">
        <v>302</v>
      </c>
      <c r="D73" s="9" t="s">
        <v>378</v>
      </c>
      <c r="E73" s="49">
        <v>3421.2350000000001</v>
      </c>
      <c r="F73" s="49">
        <v>0</v>
      </c>
      <c r="G73" s="50">
        <v>3460.85</v>
      </c>
    </row>
    <row r="74" spans="1:7" hidden="1" outlineLevel="1" x14ac:dyDescent="0.25">
      <c r="A74" s="45">
        <v>37</v>
      </c>
      <c r="B74" s="46" t="s">
        <v>294</v>
      </c>
      <c r="C74" s="47" t="s">
        <v>295</v>
      </c>
      <c r="D74" s="9" t="s">
        <v>361</v>
      </c>
      <c r="E74" s="49">
        <v>1219.9625000000001</v>
      </c>
      <c r="F74" s="49">
        <v>57410</v>
      </c>
      <c r="G74" s="50">
        <v>54397.964999999997</v>
      </c>
    </row>
    <row r="75" spans="1:7" hidden="1" outlineLevel="1" x14ac:dyDescent="0.25">
      <c r="A75" s="45">
        <v>38</v>
      </c>
      <c r="B75" s="46" t="s">
        <v>294</v>
      </c>
      <c r="C75" s="47" t="s">
        <v>296</v>
      </c>
      <c r="D75" s="9" t="s">
        <v>362</v>
      </c>
      <c r="E75" s="49">
        <v>5762.97</v>
      </c>
      <c r="F75" s="49">
        <v>0</v>
      </c>
      <c r="G75" s="50">
        <v>437</v>
      </c>
    </row>
    <row r="76" spans="1:7" hidden="1" outlineLevel="1" x14ac:dyDescent="0.25">
      <c r="A76" s="45">
        <v>39</v>
      </c>
      <c r="B76" s="46" t="s">
        <v>294</v>
      </c>
      <c r="C76" s="47" t="s">
        <v>297</v>
      </c>
      <c r="D76" s="9" t="s">
        <v>379</v>
      </c>
      <c r="E76" s="49">
        <v>358.8</v>
      </c>
      <c r="F76" s="49">
        <v>0</v>
      </c>
      <c r="G76" s="50">
        <v>4780.2575999999999</v>
      </c>
    </row>
    <row r="77" spans="1:7" hidden="1" outlineLevel="1" x14ac:dyDescent="0.25">
      <c r="A77" s="45">
        <v>40</v>
      </c>
      <c r="B77" s="46" t="s">
        <v>294</v>
      </c>
      <c r="C77" s="47" t="s">
        <v>302</v>
      </c>
      <c r="D77" s="9" t="s">
        <v>363</v>
      </c>
      <c r="E77" s="49">
        <v>14114.53</v>
      </c>
      <c r="F77" s="49">
        <v>0</v>
      </c>
      <c r="G77" s="50">
        <v>24959.35</v>
      </c>
    </row>
    <row r="78" spans="1:7" hidden="1" outlineLevel="1" x14ac:dyDescent="0.25">
      <c r="A78" s="45">
        <v>41</v>
      </c>
      <c r="B78" s="46" t="s">
        <v>294</v>
      </c>
      <c r="C78" s="47" t="s">
        <v>295</v>
      </c>
      <c r="D78" s="9" t="s">
        <v>380</v>
      </c>
      <c r="E78" s="49">
        <v>2450.2525000000001</v>
      </c>
      <c r="F78" s="49">
        <v>115306</v>
      </c>
      <c r="G78" s="50">
        <v>3721.1</v>
      </c>
    </row>
    <row r="79" spans="1:7" hidden="1" outlineLevel="1" x14ac:dyDescent="0.25">
      <c r="A79" s="45">
        <v>42</v>
      </c>
      <c r="B79" s="46" t="s">
        <v>294</v>
      </c>
      <c r="C79" s="47" t="s">
        <v>296</v>
      </c>
      <c r="D79" s="9" t="s">
        <v>381</v>
      </c>
      <c r="E79" s="49">
        <v>7130.16</v>
      </c>
      <c r="F79" s="49">
        <v>0</v>
      </c>
      <c r="G79" s="50">
        <v>4367.24</v>
      </c>
    </row>
    <row r="80" spans="1:7" hidden="1" outlineLevel="1" x14ac:dyDescent="0.25">
      <c r="A80" s="45">
        <v>43</v>
      </c>
      <c r="B80" s="46" t="s">
        <v>294</v>
      </c>
      <c r="C80" s="47" t="s">
        <v>297</v>
      </c>
      <c r="D80" s="9" t="s">
        <v>382</v>
      </c>
      <c r="E80" s="49">
        <v>1754.9</v>
      </c>
      <c r="F80" s="49">
        <v>0</v>
      </c>
      <c r="G80" s="50">
        <v>9345.91</v>
      </c>
    </row>
    <row r="81" spans="1:7" hidden="1" outlineLevel="1" x14ac:dyDescent="0.25">
      <c r="A81" s="45">
        <v>44</v>
      </c>
      <c r="B81" s="46" t="s">
        <v>294</v>
      </c>
      <c r="C81" s="47" t="s">
        <v>302</v>
      </c>
      <c r="D81" s="9" t="s">
        <v>383</v>
      </c>
      <c r="E81" s="49">
        <v>8157.27</v>
      </c>
      <c r="F81" s="49">
        <v>0</v>
      </c>
      <c r="G81" s="50">
        <v>7211.0463</v>
      </c>
    </row>
    <row r="82" spans="1:7" hidden="1" outlineLevel="1" x14ac:dyDescent="0.25">
      <c r="A82" s="45">
        <v>45</v>
      </c>
      <c r="B82" s="46" t="s">
        <v>294</v>
      </c>
      <c r="C82" s="47" t="s">
        <v>295</v>
      </c>
      <c r="D82" s="9" t="s">
        <v>384</v>
      </c>
      <c r="E82" s="49">
        <v>972.4</v>
      </c>
      <c r="F82" s="49">
        <v>45760</v>
      </c>
      <c r="G82" s="50">
        <v>9812.6850000000013</v>
      </c>
    </row>
    <row r="83" spans="1:7" hidden="1" outlineLevel="1" x14ac:dyDescent="0.25">
      <c r="A83" s="45">
        <v>46</v>
      </c>
      <c r="B83" s="46" t="s">
        <v>294</v>
      </c>
      <c r="C83" s="47" t="s">
        <v>296</v>
      </c>
      <c r="D83" s="48" t="s">
        <v>385</v>
      </c>
      <c r="E83" s="49">
        <v>6276.1949999999997</v>
      </c>
      <c r="F83" s="49">
        <v>6600</v>
      </c>
      <c r="G83" s="50">
        <v>1752.6</v>
      </c>
    </row>
    <row r="84" spans="1:7" hidden="1" outlineLevel="1" x14ac:dyDescent="0.25">
      <c r="A84" s="45">
        <v>47</v>
      </c>
      <c r="B84" s="46" t="s">
        <v>294</v>
      </c>
      <c r="C84" s="47" t="s">
        <v>297</v>
      </c>
      <c r="D84" s="48" t="s">
        <v>386</v>
      </c>
      <c r="E84" s="49">
        <v>1349.2719999999999</v>
      </c>
      <c r="F84" s="49">
        <v>0</v>
      </c>
      <c r="G84" s="50">
        <v>6332.13</v>
      </c>
    </row>
    <row r="85" spans="1:7" hidden="1" outlineLevel="1" x14ac:dyDescent="0.25">
      <c r="A85" s="45">
        <v>48</v>
      </c>
      <c r="B85" s="46" t="s">
        <v>294</v>
      </c>
      <c r="C85" s="47" t="s">
        <v>302</v>
      </c>
      <c r="D85" s="48" t="s">
        <v>387</v>
      </c>
      <c r="E85" s="49">
        <v>12046.475</v>
      </c>
      <c r="F85" s="49">
        <v>0</v>
      </c>
      <c r="G85" s="50">
        <v>10674.747600000001</v>
      </c>
    </row>
    <row r="86" spans="1:7" hidden="1" outlineLevel="1" x14ac:dyDescent="0.25">
      <c r="A86" s="45">
        <v>49</v>
      </c>
      <c r="B86" s="46" t="s">
        <v>294</v>
      </c>
      <c r="C86" s="47" t="s">
        <v>295</v>
      </c>
      <c r="D86" s="48" t="s">
        <v>388</v>
      </c>
      <c r="E86" s="49">
        <v>6151.7475999999997</v>
      </c>
      <c r="F86" s="49">
        <v>145997</v>
      </c>
      <c r="G86" s="50">
        <v>6185.97</v>
      </c>
    </row>
    <row r="87" spans="1:7" hidden="1" outlineLevel="1" x14ac:dyDescent="0.25">
      <c r="A87" s="45">
        <v>50</v>
      </c>
      <c r="B87" s="46" t="s">
        <v>294</v>
      </c>
      <c r="C87" s="47" t="s">
        <v>296</v>
      </c>
      <c r="D87" s="48" t="s">
        <v>389</v>
      </c>
      <c r="E87" s="49">
        <v>4325.3999999999996</v>
      </c>
      <c r="F87" s="49">
        <v>0</v>
      </c>
      <c r="G87" s="50">
        <v>506</v>
      </c>
    </row>
    <row r="88" spans="1:7" hidden="1" outlineLevel="1" x14ac:dyDescent="0.25">
      <c r="A88" s="45">
        <v>51</v>
      </c>
      <c r="B88" s="46" t="s">
        <v>294</v>
      </c>
      <c r="C88" s="47" t="s">
        <v>297</v>
      </c>
      <c r="D88" s="48" t="s">
        <v>390</v>
      </c>
      <c r="E88" s="49">
        <v>1104</v>
      </c>
      <c r="F88" s="49">
        <v>0</v>
      </c>
      <c r="G88" s="50">
        <v>4370.0475999999999</v>
      </c>
    </row>
    <row r="89" spans="1:7" hidden="1" outlineLevel="1" x14ac:dyDescent="0.25">
      <c r="A89" s="45">
        <v>52</v>
      </c>
      <c r="B89" s="46" t="s">
        <v>294</v>
      </c>
      <c r="C89" s="47" t="s">
        <v>302</v>
      </c>
      <c r="D89" s="48" t="s">
        <v>391</v>
      </c>
      <c r="E89" s="49">
        <v>1709.8576</v>
      </c>
      <c r="F89" s="49">
        <v>0</v>
      </c>
      <c r="G89" s="50">
        <v>81746.062600000005</v>
      </c>
    </row>
    <row r="90" spans="1:7" hidden="1" outlineLevel="1" x14ac:dyDescent="0.25">
      <c r="A90" s="45">
        <v>53</v>
      </c>
      <c r="B90" s="46" t="s">
        <v>294</v>
      </c>
      <c r="C90" s="47" t="s">
        <v>295</v>
      </c>
      <c r="D90" s="48" t="s">
        <v>392</v>
      </c>
      <c r="E90" s="49">
        <v>2597.1962999999996</v>
      </c>
      <c r="F90" s="49">
        <v>68819</v>
      </c>
      <c r="G90" s="50">
        <v>3690.3150000000001</v>
      </c>
    </row>
    <row r="91" spans="1:7" hidden="1" outlineLevel="1" x14ac:dyDescent="0.25">
      <c r="A91" s="45">
        <v>54</v>
      </c>
      <c r="B91" s="46" t="s">
        <v>294</v>
      </c>
      <c r="C91" s="47" t="s">
        <v>296</v>
      </c>
      <c r="D91" s="48" t="s">
        <v>393</v>
      </c>
      <c r="E91" s="49">
        <v>15968.25</v>
      </c>
      <c r="F91" s="49">
        <v>0</v>
      </c>
      <c r="G91" s="50">
        <v>782</v>
      </c>
    </row>
    <row r="92" spans="1:7" hidden="1" outlineLevel="1" x14ac:dyDescent="0.25">
      <c r="A92" s="45">
        <v>55</v>
      </c>
      <c r="B92" s="46" t="s">
        <v>294</v>
      </c>
      <c r="C92" s="47" t="s">
        <v>297</v>
      </c>
      <c r="D92" s="48" t="s">
        <v>394</v>
      </c>
      <c r="E92" s="49">
        <v>965.90800000000002</v>
      </c>
      <c r="F92" s="49">
        <v>0</v>
      </c>
      <c r="G92" s="50">
        <v>8095.6149999999998</v>
      </c>
    </row>
    <row r="93" spans="1:7" hidden="1" outlineLevel="1" x14ac:dyDescent="0.25">
      <c r="A93" s="45">
        <v>56</v>
      </c>
      <c r="B93" s="46" t="s">
        <v>294</v>
      </c>
      <c r="C93" s="47" t="s">
        <v>302</v>
      </c>
      <c r="D93" s="48" t="s">
        <v>395</v>
      </c>
      <c r="E93" s="49">
        <v>2082.1149999999998</v>
      </c>
      <c r="F93" s="49">
        <v>0</v>
      </c>
      <c r="G93" s="50">
        <v>67295.491299999994</v>
      </c>
    </row>
    <row r="94" spans="1:7" hidden="1" outlineLevel="1" x14ac:dyDescent="0.25">
      <c r="A94" s="45">
        <v>57</v>
      </c>
      <c r="B94" s="46" t="s">
        <v>294</v>
      </c>
      <c r="C94" s="47" t="s">
        <v>295</v>
      </c>
      <c r="D94" s="48" t="s">
        <v>396</v>
      </c>
      <c r="E94" s="49">
        <v>1723.2474999999999</v>
      </c>
      <c r="F94" s="49">
        <v>4000</v>
      </c>
      <c r="G94" s="50">
        <v>8761.59</v>
      </c>
    </row>
    <row r="95" spans="1:7" hidden="1" outlineLevel="1" x14ac:dyDescent="0.25">
      <c r="A95" s="45">
        <v>58</v>
      </c>
      <c r="B95" s="46" t="s">
        <v>294</v>
      </c>
      <c r="C95" s="47" t="s">
        <v>296</v>
      </c>
      <c r="D95" s="48" t="s">
        <v>397</v>
      </c>
      <c r="E95" s="49">
        <v>4470.2775000000001</v>
      </c>
      <c r="F95" s="49">
        <v>0</v>
      </c>
      <c r="G95" s="50">
        <v>1493.62</v>
      </c>
    </row>
    <row r="96" spans="1:7" hidden="1" outlineLevel="1" x14ac:dyDescent="0.25">
      <c r="A96" s="45">
        <v>59</v>
      </c>
      <c r="B96" s="46" t="s">
        <v>294</v>
      </c>
      <c r="C96" s="47" t="s">
        <v>297</v>
      </c>
      <c r="D96" s="48" t="s">
        <v>398</v>
      </c>
      <c r="E96" s="49">
        <v>1451.3</v>
      </c>
      <c r="F96" s="49">
        <v>0</v>
      </c>
      <c r="G96" s="50">
        <v>4976.7175999999999</v>
      </c>
    </row>
    <row r="97" spans="1:85" hidden="1" outlineLevel="1" x14ac:dyDescent="0.25">
      <c r="A97" s="45">
        <v>60</v>
      </c>
      <c r="B97" s="138" t="s">
        <v>294</v>
      </c>
      <c r="C97" s="139" t="s">
        <v>302</v>
      </c>
      <c r="D97" s="140" t="s">
        <v>399</v>
      </c>
      <c r="E97" s="132">
        <v>2861.59</v>
      </c>
      <c r="F97" s="132">
        <v>0</v>
      </c>
      <c r="G97" s="133">
        <v>6705.3413</v>
      </c>
    </row>
    <row r="98" spans="1:85" ht="15" collapsed="1" thickBot="1" x14ac:dyDescent="0.3">
      <c r="A98" s="211" t="s">
        <v>0</v>
      </c>
      <c r="B98" s="212"/>
      <c r="C98" s="212"/>
      <c r="D98" s="212"/>
      <c r="E98" s="58">
        <f>+E8+E21+E30+E37</f>
        <v>106488420.72365001</v>
      </c>
      <c r="F98" s="58">
        <f>+F8+F21+F30+F37</f>
        <v>202715773.8599</v>
      </c>
      <c r="G98" s="59">
        <f>+G8+G21+G30+G37</f>
        <v>208708043.2085</v>
      </c>
    </row>
    <row r="99" spans="1:85" x14ac:dyDescent="0.25">
      <c r="C99" s="44"/>
      <c r="E99" s="62"/>
      <c r="F99" s="62"/>
      <c r="G99" s="62"/>
    </row>
    <row r="100" spans="1:85" x14ac:dyDescent="0.25">
      <c r="C100" s="44"/>
      <c r="E100" s="62"/>
      <c r="F100" s="62"/>
      <c r="G100" s="62"/>
    </row>
    <row r="101" spans="1:85" x14ac:dyDescent="0.25">
      <c r="C101" s="44"/>
      <c r="E101" s="62"/>
      <c r="F101" s="62"/>
      <c r="G101" s="62"/>
    </row>
    <row r="102" spans="1:85" x14ac:dyDescent="0.25">
      <c r="C102" s="44"/>
      <c r="E102" s="62"/>
      <c r="F102" s="62"/>
      <c r="G102" s="62"/>
    </row>
    <row r="103" spans="1:85" x14ac:dyDescent="0.25">
      <c r="C103" s="44"/>
      <c r="E103" s="62"/>
      <c r="F103" s="62"/>
      <c r="G103" s="62"/>
    </row>
    <row r="104" spans="1:85" x14ac:dyDescent="0.25">
      <c r="E104" s="62"/>
      <c r="F104" s="62"/>
      <c r="G104" s="62"/>
    </row>
    <row r="105" spans="1:85" x14ac:dyDescent="0.25">
      <c r="E105" s="62"/>
      <c r="F105" s="62"/>
      <c r="G105" s="62"/>
    </row>
    <row r="106" spans="1:85" ht="25.15" customHeight="1" x14ac:dyDescent="0.25"/>
    <row r="107" spans="1:85" s="44" customFormat="1" x14ac:dyDescent="0.25">
      <c r="B107" s="60"/>
      <c r="C107" s="63"/>
      <c r="D107" s="61"/>
      <c r="E107" s="37"/>
      <c r="F107" s="64"/>
      <c r="G107" s="37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</row>
    <row r="108" spans="1:85" s="44" customFormat="1" x14ac:dyDescent="0.25">
      <c r="B108" s="60"/>
      <c r="C108" s="63"/>
      <c r="D108" s="61"/>
      <c r="E108" s="37"/>
      <c r="F108" s="64"/>
      <c r="G108" s="37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</row>
    <row r="109" spans="1:85" s="44" customFormat="1" x14ac:dyDescent="0.25">
      <c r="B109" s="60"/>
      <c r="C109" s="63"/>
      <c r="D109" s="61"/>
      <c r="E109" s="37"/>
      <c r="F109" s="64"/>
      <c r="G109" s="37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</row>
    <row r="110" spans="1:85" s="44" customFormat="1" x14ac:dyDescent="0.25">
      <c r="B110" s="60"/>
      <c r="C110" s="63"/>
      <c r="D110" s="61"/>
      <c r="E110" s="37"/>
      <c r="F110" s="64"/>
      <c r="G110" s="37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</row>
    <row r="111" spans="1:85" s="44" customFormat="1" x14ac:dyDescent="0.25">
      <c r="B111" s="60"/>
      <c r="C111" s="63"/>
      <c r="D111" s="61"/>
      <c r="E111" s="37"/>
      <c r="F111" s="64"/>
      <c r="G111" s="37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</row>
    <row r="112" spans="1:85" s="44" customFormat="1" x14ac:dyDescent="0.25">
      <c r="B112" s="60"/>
      <c r="C112" s="63"/>
      <c r="D112" s="61"/>
      <c r="E112" s="37"/>
      <c r="F112" s="64"/>
      <c r="G112" s="37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</row>
    <row r="113" spans="2:85" s="44" customFormat="1" x14ac:dyDescent="0.25">
      <c r="B113" s="60"/>
      <c r="C113" s="63"/>
      <c r="D113" s="61"/>
      <c r="E113" s="37"/>
      <c r="F113" s="64"/>
      <c r="G113" s="37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</row>
    <row r="114" spans="2:85" s="44" customFormat="1" x14ac:dyDescent="0.25">
      <c r="B114" s="60"/>
      <c r="C114" s="63"/>
      <c r="D114" s="61"/>
      <c r="E114" s="37"/>
      <c r="F114" s="64"/>
      <c r="G114" s="37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</row>
    <row r="115" spans="2:85" s="44" customFormat="1" x14ac:dyDescent="0.25">
      <c r="B115" s="60"/>
      <c r="C115" s="63"/>
      <c r="D115" s="61"/>
      <c r="E115" s="37"/>
      <c r="F115" s="64"/>
      <c r="G115" s="37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</row>
    <row r="116" spans="2:85" s="44" customFormat="1" x14ac:dyDescent="0.25">
      <c r="B116" s="60"/>
      <c r="C116" s="63"/>
      <c r="D116" s="61"/>
      <c r="E116" s="37"/>
      <c r="F116" s="64"/>
      <c r="G116" s="37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</row>
    <row r="117" spans="2:85" s="44" customFormat="1" x14ac:dyDescent="0.25">
      <c r="B117" s="60"/>
      <c r="C117" s="63"/>
      <c r="D117" s="61"/>
      <c r="E117" s="37"/>
      <c r="F117" s="64"/>
      <c r="G117" s="37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</row>
    <row r="118" spans="2:85" s="44" customFormat="1" x14ac:dyDescent="0.25">
      <c r="B118" s="60"/>
      <c r="C118" s="63"/>
      <c r="D118" s="61"/>
      <c r="E118" s="37"/>
      <c r="F118" s="64"/>
      <c r="G118" s="37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</row>
    <row r="119" spans="2:85" s="44" customFormat="1" x14ac:dyDescent="0.25">
      <c r="B119" s="60"/>
      <c r="C119" s="63"/>
      <c r="D119" s="61"/>
      <c r="E119" s="37"/>
      <c r="F119" s="64"/>
      <c r="G119" s="37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</row>
    <row r="120" spans="2:85" s="44" customFormat="1" x14ac:dyDescent="0.25">
      <c r="B120" s="60"/>
      <c r="C120" s="63"/>
      <c r="D120" s="61"/>
      <c r="E120" s="37"/>
      <c r="F120" s="64"/>
      <c r="G120" s="37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</row>
    <row r="121" spans="2:85" s="44" customFormat="1" x14ac:dyDescent="0.25">
      <c r="B121" s="60"/>
      <c r="C121" s="63"/>
      <c r="D121" s="61"/>
      <c r="E121" s="37"/>
      <c r="F121" s="64"/>
      <c r="G121" s="37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</row>
    <row r="122" spans="2:85" s="44" customFormat="1" x14ac:dyDescent="0.25">
      <c r="B122" s="60"/>
      <c r="C122" s="63"/>
      <c r="D122" s="61"/>
      <c r="E122" s="37"/>
      <c r="F122" s="64"/>
      <c r="G122" s="37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</row>
    <row r="123" spans="2:85" s="44" customFormat="1" x14ac:dyDescent="0.25">
      <c r="B123" s="60"/>
      <c r="C123" s="63"/>
      <c r="D123" s="61"/>
      <c r="E123" s="37"/>
      <c r="F123" s="64"/>
      <c r="G123" s="37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</row>
    <row r="124" spans="2:85" s="44" customFormat="1" x14ac:dyDescent="0.25">
      <c r="B124" s="60"/>
      <c r="C124" s="63"/>
      <c r="D124" s="61"/>
      <c r="E124" s="37"/>
      <c r="F124" s="64"/>
      <c r="G124" s="37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</row>
    <row r="125" spans="2:85" s="44" customFormat="1" x14ac:dyDescent="0.25">
      <c r="B125" s="60"/>
      <c r="C125" s="63"/>
      <c r="D125" s="61"/>
      <c r="E125" s="37"/>
      <c r="F125" s="64"/>
      <c r="G125" s="37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</row>
    <row r="126" spans="2:85" s="44" customFormat="1" x14ac:dyDescent="0.25">
      <c r="B126" s="60"/>
      <c r="C126" s="63"/>
      <c r="D126" s="61"/>
      <c r="E126" s="37"/>
      <c r="F126" s="64"/>
      <c r="G126" s="37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</row>
    <row r="127" spans="2:85" s="44" customFormat="1" x14ac:dyDescent="0.25">
      <c r="B127" s="60"/>
      <c r="C127" s="63"/>
      <c r="D127" s="61"/>
      <c r="E127" s="37"/>
      <c r="F127" s="64"/>
      <c r="G127" s="37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</row>
    <row r="128" spans="2:85" s="44" customFormat="1" x14ac:dyDescent="0.25">
      <c r="B128" s="60"/>
      <c r="C128" s="63"/>
      <c r="D128" s="61"/>
      <c r="E128" s="37"/>
      <c r="F128" s="64"/>
      <c r="G128" s="37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</row>
    <row r="129" spans="2:85" s="44" customFormat="1" x14ac:dyDescent="0.25">
      <c r="B129" s="60"/>
      <c r="C129" s="63"/>
      <c r="D129" s="61"/>
      <c r="E129" s="37"/>
      <c r="F129" s="64"/>
      <c r="G129" s="37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</row>
    <row r="130" spans="2:85" s="44" customFormat="1" x14ac:dyDescent="0.25">
      <c r="B130" s="60"/>
      <c r="C130" s="63"/>
      <c r="D130" s="61"/>
      <c r="E130" s="37"/>
      <c r="F130" s="64"/>
      <c r="G130" s="37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</row>
    <row r="131" spans="2:85" s="44" customFormat="1" x14ac:dyDescent="0.25">
      <c r="B131" s="60"/>
      <c r="C131" s="63"/>
      <c r="D131" s="61"/>
      <c r="E131" s="37"/>
      <c r="F131" s="64"/>
      <c r="G131" s="37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</row>
    <row r="132" spans="2:85" s="44" customFormat="1" x14ac:dyDescent="0.25">
      <c r="B132" s="60"/>
      <c r="C132" s="63"/>
      <c r="D132" s="61"/>
      <c r="E132" s="37"/>
      <c r="F132" s="64"/>
      <c r="G132" s="37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</row>
    <row r="133" spans="2:85" s="44" customFormat="1" x14ac:dyDescent="0.25">
      <c r="B133" s="60"/>
      <c r="C133" s="63"/>
      <c r="D133" s="61"/>
      <c r="E133" s="37"/>
      <c r="F133" s="64"/>
      <c r="G133" s="37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</row>
    <row r="134" spans="2:85" s="44" customFormat="1" x14ac:dyDescent="0.25">
      <c r="B134" s="60"/>
      <c r="C134" s="63"/>
      <c r="D134" s="61"/>
      <c r="E134" s="37"/>
      <c r="F134" s="64"/>
      <c r="G134" s="37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</row>
    <row r="135" spans="2:85" s="44" customFormat="1" x14ac:dyDescent="0.25">
      <c r="B135" s="60"/>
      <c r="C135" s="63"/>
      <c r="D135" s="61"/>
      <c r="E135" s="37"/>
      <c r="F135" s="64"/>
      <c r="G135" s="37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</row>
    <row r="136" spans="2:85" s="44" customFormat="1" x14ac:dyDescent="0.25">
      <c r="B136" s="60"/>
      <c r="C136" s="63"/>
      <c r="D136" s="61"/>
      <c r="E136" s="37"/>
      <c r="F136" s="64"/>
      <c r="G136" s="37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</row>
    <row r="137" spans="2:85" s="44" customFormat="1" x14ac:dyDescent="0.25">
      <c r="B137" s="60"/>
      <c r="C137" s="63"/>
      <c r="D137" s="61"/>
      <c r="E137" s="37"/>
      <c r="F137" s="64"/>
      <c r="G137" s="37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</row>
    <row r="138" spans="2:85" s="44" customFormat="1" x14ac:dyDescent="0.25">
      <c r="B138" s="60"/>
      <c r="C138" s="63"/>
      <c r="D138" s="61"/>
      <c r="E138" s="37"/>
      <c r="F138" s="64"/>
      <c r="G138" s="37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</row>
    <row r="139" spans="2:85" s="44" customFormat="1" x14ac:dyDescent="0.25">
      <c r="B139" s="60"/>
      <c r="C139" s="63"/>
      <c r="D139" s="61"/>
      <c r="E139" s="37"/>
      <c r="F139" s="64"/>
      <c r="G139" s="37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</row>
    <row r="140" spans="2:85" s="44" customFormat="1" x14ac:dyDescent="0.25">
      <c r="B140" s="60"/>
      <c r="C140" s="63"/>
      <c r="D140" s="61"/>
      <c r="E140" s="37"/>
      <c r="F140" s="64"/>
      <c r="G140" s="37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</row>
    <row r="141" spans="2:85" s="44" customFormat="1" x14ac:dyDescent="0.25">
      <c r="B141" s="60"/>
      <c r="C141" s="63"/>
      <c r="D141" s="61"/>
      <c r="E141" s="37"/>
      <c r="F141" s="64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</row>
    <row r="142" spans="2:85" s="44" customFormat="1" x14ac:dyDescent="0.25">
      <c r="B142" s="60"/>
      <c r="C142" s="63"/>
      <c r="D142" s="61"/>
      <c r="E142" s="37"/>
      <c r="F142" s="64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</row>
    <row r="143" spans="2:85" s="44" customFormat="1" x14ac:dyDescent="0.25">
      <c r="B143" s="60"/>
      <c r="C143" s="63"/>
      <c r="D143" s="61"/>
      <c r="E143" s="37"/>
      <c r="F143" s="64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</row>
    <row r="144" spans="2:85" s="44" customFormat="1" x14ac:dyDescent="0.25">
      <c r="B144" s="60"/>
      <c r="C144" s="63"/>
      <c r="D144" s="61"/>
      <c r="E144" s="37"/>
      <c r="F144" s="64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</row>
    <row r="145" spans="2:85" s="44" customFormat="1" x14ac:dyDescent="0.25">
      <c r="B145" s="60"/>
      <c r="C145" s="63"/>
      <c r="D145" s="61"/>
      <c r="E145" s="37"/>
      <c r="F145" s="64"/>
      <c r="G145" s="37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</row>
    <row r="146" spans="2:85" s="44" customFormat="1" x14ac:dyDescent="0.25">
      <c r="B146" s="60"/>
      <c r="C146" s="63"/>
      <c r="D146" s="61"/>
      <c r="E146" s="37"/>
      <c r="F146" s="64"/>
      <c r="G146" s="37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</row>
    <row r="147" spans="2:85" s="44" customFormat="1" x14ac:dyDescent="0.25">
      <c r="B147" s="60"/>
      <c r="C147" s="63"/>
      <c r="D147" s="61"/>
      <c r="E147" s="37"/>
      <c r="F147" s="64"/>
      <c r="G147" s="37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</row>
    <row r="148" spans="2:85" s="44" customFormat="1" x14ac:dyDescent="0.25">
      <c r="B148" s="60"/>
      <c r="C148" s="63"/>
      <c r="D148" s="61"/>
      <c r="E148" s="37"/>
      <c r="F148" s="64"/>
      <c r="G148" s="37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</row>
    <row r="149" spans="2:85" s="44" customFormat="1" x14ac:dyDescent="0.25">
      <c r="B149" s="60"/>
      <c r="C149" s="63"/>
      <c r="D149" s="61"/>
      <c r="E149" s="37"/>
      <c r="F149" s="64"/>
      <c r="G149" s="37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</row>
    <row r="150" spans="2:85" s="44" customFormat="1" x14ac:dyDescent="0.25">
      <c r="B150" s="60"/>
      <c r="C150" s="63"/>
      <c r="D150" s="61"/>
      <c r="E150" s="37"/>
      <c r="F150" s="64"/>
      <c r="G150" s="37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</row>
    <row r="151" spans="2:85" s="44" customFormat="1" x14ac:dyDescent="0.25">
      <c r="B151" s="60"/>
      <c r="C151" s="63"/>
      <c r="D151" s="61"/>
      <c r="E151" s="37"/>
      <c r="F151" s="64"/>
      <c r="G151" s="37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</row>
    <row r="152" spans="2:85" s="44" customFormat="1" x14ac:dyDescent="0.25">
      <c r="B152" s="60"/>
      <c r="C152" s="63"/>
      <c r="D152" s="61"/>
      <c r="E152" s="37"/>
      <c r="F152" s="64"/>
      <c r="G152" s="37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</row>
    <row r="153" spans="2:85" s="44" customFormat="1" x14ac:dyDescent="0.25">
      <c r="B153" s="60"/>
      <c r="C153" s="63"/>
      <c r="D153" s="61"/>
      <c r="E153" s="37"/>
      <c r="F153" s="64"/>
      <c r="G153" s="37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</row>
    <row r="154" spans="2:85" s="44" customFormat="1" x14ac:dyDescent="0.25">
      <c r="B154" s="60"/>
      <c r="C154" s="63"/>
      <c r="D154" s="61"/>
      <c r="E154" s="37"/>
      <c r="F154" s="64"/>
      <c r="G154" s="37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</row>
    <row r="155" spans="2:85" s="44" customFormat="1" x14ac:dyDescent="0.25">
      <c r="B155" s="60"/>
      <c r="C155" s="63"/>
      <c r="D155" s="61"/>
      <c r="E155" s="37"/>
      <c r="F155" s="64"/>
      <c r="G155" s="37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</row>
    <row r="156" spans="2:85" s="44" customFormat="1" x14ac:dyDescent="0.25">
      <c r="B156" s="60"/>
      <c r="C156" s="63"/>
      <c r="D156" s="61"/>
      <c r="E156" s="37"/>
      <c r="F156" s="64"/>
      <c r="G156" s="37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</row>
    <row r="157" spans="2:85" s="44" customFormat="1" x14ac:dyDescent="0.25">
      <c r="B157" s="60"/>
      <c r="C157" s="63"/>
      <c r="D157" s="61"/>
      <c r="E157" s="37"/>
      <c r="F157" s="64"/>
      <c r="G157" s="37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</row>
    <row r="158" spans="2:85" s="44" customFormat="1" x14ac:dyDescent="0.25">
      <c r="B158" s="60"/>
      <c r="C158" s="63"/>
      <c r="D158" s="61"/>
      <c r="E158" s="37"/>
      <c r="F158" s="64"/>
      <c r="G158" s="37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</row>
    <row r="159" spans="2:85" s="44" customFormat="1" x14ac:dyDescent="0.25">
      <c r="B159" s="60"/>
      <c r="C159" s="63"/>
      <c r="D159" s="61"/>
      <c r="E159" s="37"/>
      <c r="F159" s="64"/>
      <c r="G159" s="37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</row>
    <row r="160" spans="2:85" s="44" customFormat="1" x14ac:dyDescent="0.25">
      <c r="B160" s="60"/>
      <c r="C160" s="63"/>
      <c r="D160" s="61"/>
      <c r="E160" s="37"/>
      <c r="F160" s="64"/>
      <c r="G160" s="37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</row>
    <row r="161" spans="2:85" s="44" customFormat="1" x14ac:dyDescent="0.25">
      <c r="B161" s="60"/>
      <c r="C161" s="63"/>
      <c r="D161" s="61"/>
      <c r="E161" s="37"/>
      <c r="F161" s="64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</row>
  </sheetData>
  <mergeCells count="9">
    <mergeCell ref="A30:D30"/>
    <mergeCell ref="A37:D37"/>
    <mergeCell ref="A98:D98"/>
    <mergeCell ref="A2:G2"/>
    <mergeCell ref="A4:G4"/>
    <mergeCell ref="B6:D6"/>
    <mergeCell ref="B7:D7"/>
    <mergeCell ref="A8:D8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Payments_on_External_Loans</vt:lpstr>
      <vt:lpstr>Disbursements from Ext. loans</vt:lpstr>
      <vt:lpstr>Paymenst_on_Eurobonds</vt:lpstr>
      <vt:lpstr>Allocations of Gov.t.securities</vt:lpstr>
      <vt:lpstr>Payments on Gov. tr.securities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Marianna Hakobyan</cp:lastModifiedBy>
  <cp:lastPrinted>2024-07-23T09:12:22Z</cp:lastPrinted>
  <dcterms:created xsi:type="dcterms:W3CDTF">2022-04-11T09:34:17Z</dcterms:created>
  <dcterms:modified xsi:type="dcterms:W3CDTF">2024-07-23T11:23:48Z</dcterms:modified>
  <cp:keywords>https://mul2-minfin.gov.am/tasks/853792/oneclick/Debt_Operations_2024 1st half_en.xlsx?token=cfb64643b8ffe232cbef324f2ae82768</cp:keywords>
</cp:coreProperties>
</file>